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BE36" i="9"/>
  <c r="AM36" i="9"/>
  <c r="C36" i="9"/>
  <c r="AM35" i="9"/>
  <c r="C34" i="9"/>
  <c r="C35" i="9" s="1"/>
  <c r="U34" i="9" s="1"/>
  <c r="U35" i="9" s="1"/>
  <c r="U36" i="9" s="1"/>
  <c r="AM34" i="9" l="1"/>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 r="CO34" i="9" l="1"/>
  <c r="CO35" i="9" s="1"/>
  <c r="CO36" i="9" s="1"/>
  <c r="CO37" i="9" s="1"/>
</calcChain>
</file>

<file path=xl/sharedStrings.xml><?xml version="1.0" encoding="utf-8"?>
<sst xmlns="http://schemas.openxmlformats.org/spreadsheetml/2006/main" count="1038" uniqueCount="582">
  <si>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</si>
  <si>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</si>
  <si>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</si>
  <si>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</si>
  <si>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</si>
  <si>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</si>
  <si>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</si>
  <si>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</si>
  <si>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</si>
  <si>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</si>
  <si>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</si>
  <si>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</si>
  <si>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</si>
  <si>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</si>
  <si>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</si>
  <si>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</si>
  <si>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</si>
  <si>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</si>
  <si>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</si>
  <si>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</si>
  <si>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</si>
  <si>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</si>
  <si>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</si>
  <si>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</si>
  <si>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</si>
  <si>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</si>
  <si>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</si>
  <si>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</si>
  <si>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</si>
  <si>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</si>
  <si>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</si>
  <si>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</si>
  <si>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</si>
  <si>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</si>
  <si>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</si>
  <si>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</si>
  <si>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</si>
  <si>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</si>
  <si>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</si>
  <si>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</si>
  <si>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</si>
  <si>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</si>
  <si>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</si>
  <si>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</si>
  <si>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</si>
  <si>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</si>
  <si>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</si>
  <si>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</si>
  <si>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</si>
  <si>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</si>
  <si>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</si>
  <si>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</si>
  <si>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</si>
  <si>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</si>
  <si>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</si>
  <si>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</si>
  <si>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</si>
  <si>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</si>
  <si>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</si>
  <si>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</si>
  <si>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</si>
  <si>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</si>
  <si>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</si>
  <si>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</si>
  <si>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</si>
  <si>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</si>
  <si>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</si>
  <si>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</si>
  <si>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</si>
  <si>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</si>
  <si>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</si>
  <si>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</si>
  <si>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</si>
  <si>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</si>
  <si>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</si>
  <si>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</si>
  <si>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</si>
  <si>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</si>
  <si>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</si>
  <si>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</si>
  <si>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</si>
  <si>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</si>
  <si>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三条市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</si>
  <si>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</si>
  <si>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</si>
  <si>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</si>
  <si>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</si>
  <si>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</si>
  <si>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</si>
  <si>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</si>
  <si>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</si>
  <si>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</si>
  <si>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</si>
  <si>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</si>
  <si>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</si>
  <si>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</si>
  <si>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</si>
  <si>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</si>
  <si>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</si>
  <si>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</si>
  <si>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</si>
  <si>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</si>
  <si>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</si>
  <si>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</si>
  <si>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</si>
  <si>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</si>
  <si>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</si>
  <si>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</si>
  <si>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</si>
  <si>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</si>
  <si>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</si>
  <si>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</si>
  <si>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</si>
  <si>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</si>
  <si>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</si>
  <si>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</si>
  <si>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</si>
  <si>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</si>
  <si>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</si>
  <si>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</si>
  <si>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</si>
  <si>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</si>
  <si>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</si>
  <si>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</si>
  <si>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</si>
  <si>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</si>
  <si>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</si>
  <si>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</si>
  <si>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</si>
  <si>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</si>
  <si>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</si>
  <si>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</si>
  <si>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</si>
  <si>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</si>
  <si>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</si>
  <si>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</si>
  <si>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</si>
  <si>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</si>
  <si>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</si>
  <si>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</si>
  <si>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</si>
  <si>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</si>
  <si>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</si>
  <si>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</si>
  <si>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</si>
  <si>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</si>
  <si>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</si>
  <si>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</si>
  <si>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</si>
  <si>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</si>
  <si>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</si>
  <si>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</si>
  <si>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</si>
  <si>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</si>
  <si>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</si>
  <si>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</si>
  <si>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</si>
  <si>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</si>
  <si>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</si>
  <si>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</si>
  <si>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</si>
  <si>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</si>
  <si>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</si>
  <si>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</si>
  <si>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</si>
  <si>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</si>
  <si>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</si>
  <si>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</si>
  <si>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</si>
  <si>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</si>
  <si>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</si>
  <si>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</si>
  <si>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</si>
  <si>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</si>
  <si>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</si>
  <si>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</si>
  <si>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</si>
  <si>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</si>
  <si>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</si>
  <si>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</si>
  <si>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</si>
  <si>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</si>
  <si>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</si>
  <si>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</si>
  <si>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</si>
  <si>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</si>
  <si>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</si>
  <si>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</si>
  <si>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</si>
  <si>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</si>
  <si>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</si>
  <si>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</si>
  <si>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</si>
  <si>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</si>
  <si>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</si>
  <si>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新潟県三条市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</si>
  <si>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</si>
  <si>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</si>
  <si>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</si>
  <si>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</si>
  <si>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</si>
  <si>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</si>
  <si>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</si>
  <si>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</si>
  <si>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</si>
  <si>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</si>
  <si>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</si>
  <si>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</si>
  <si>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</si>
  <si>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</si>
  <si>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</si>
  <si>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</si>
  <si>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</si>
  <si>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</si>
  <si>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</si>
  <si>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</si>
  <si>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</si>
  <si>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</si>
  <si>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</si>
  <si>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</si>
  <si>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</si>
  <si>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</si>
  <si>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</si>
  <si>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</si>
  <si>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</si>
  <si>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</si>
  <si>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</si>
  <si>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</si>
  <si>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</si>
  <si>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</si>
  <si>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</si>
  <si>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</si>
  <si>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</si>
  <si>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</si>
  <si>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</si>
  <si>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</si>
  <si>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</si>
  <si>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</si>
  <si>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</si>
  <si>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</si>
  <si>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</si>
  <si>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</si>
  <si>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</si>
  <si>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</si>
  <si>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</si>
  <si>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</si>
  <si>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</si>
  <si>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</si>
  <si>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</si>
  <si>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</si>
  <si>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</si>
  <si>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</si>
  <si>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</si>
  <si>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</si>
  <si>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</si>
  <si>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</si>
  <si>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</si>
  <si>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</si>
  <si>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</si>
  <si>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</si>
  <si>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</si>
  <si>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</si>
  <si>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</si>
  <si>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</si>
  <si>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</si>
  <si>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</si>
  <si>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</si>
  <si>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</si>
  <si>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</si>
  <si>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</si>
  <si>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</si>
  <si>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</si>
  <si>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</si>
  <si>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</si>
  <si>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</si>
  <si>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</si>
  <si>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</si>
  <si>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</si>
  <si>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</si>
  <si>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</si>
  <si>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</si>
  <si>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</si>
  <si>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</si>
  <si>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</si>
  <si>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</si>
  <si>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</si>
  <si>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</si>
  <si>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</si>
  <si>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</si>
  <si>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</si>
  <si>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</si>
  <si>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</si>
  <si>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</si>
  <si>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</si>
  <si>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</si>
  <si>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</si>
  <si>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</si>
  <si>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</si>
  <si>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</si>
  <si>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</si>
  <si>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</si>
  <si>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</si>
  <si>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</si>
  <si>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</si>
  <si>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</si>
  <si>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</si>
  <si>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</si>
  <si>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</si>
  <si>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</si>
  <si>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</si>
  <si>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</si>
  <si>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</si>
  <si>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</si>
  <si>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</si>
  <si>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</si>
  <si>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</si>
  <si>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</si>
  <si>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</si>
  <si>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</si>
  <si>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</si>
  <si>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</si>
  <si>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</si>
  <si>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</si>
  <si>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</si>
  <si>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</si>
  <si>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</si>
  <si>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</si>
  <si>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</si>
  <si>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</si>
  <si>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</si>
  <si>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</si>
  <si>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</si>
  <si>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</si>
  <si>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</si>
  <si>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</si>
  <si>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</si>
  <si>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</si>
  <si>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</si>
  <si>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</si>
  <si>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</si>
  <si>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</si>
  <si>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</si>
  <si>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</si>
  <si>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</si>
  <si>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</si>
  <si>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新潟県三条市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</si>
  <si>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</si>
  <si>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</si>
  <si>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</si>
  <si>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</si>
  <si>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</si>
  <si>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</si>
  <si>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</si>
  <si>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</si>
  <si>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</si>
  <si>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</si>
  <si>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</si>
  <si>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</si>
  <si>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</si>
  <si>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</si>
  <si>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</si>
  <si>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</si>
  <si>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</si>
  <si>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</si>
  <si>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</si>
  <si>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</si>
  <si>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勤労者福祉共済事業特別会計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</si>
  <si>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</si>
  <si>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</si>
  <si>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</si>
  <si>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</si>
  <si>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</si>
  <si>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</si>
  <si>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</si>
  <si>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</si>
  <si>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</si>
  <si>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</si>
  <si>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</si>
  <si>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</si>
  <si>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</si>
  <si>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</si>
  <si>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</si>
  <si>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</si>
  <si>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</si>
  <si>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</si>
  <si>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</si>
  <si>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</si>
  <si>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</si>
  <si>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</si>
  <si>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</si>
  <si>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</si>
  <si>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</si>
  <si>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</si>
  <si>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</si>
  <si>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</si>
  <si>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</si>
  <si>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</si>
  <si>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</si>
  <si>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</si>
  <si>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</si>
  <si>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</si>
  <si>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</si>
  <si>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</si>
  <si>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</si>
  <si>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</si>
  <si>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</si>
  <si>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</si>
  <si>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</si>
  <si>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</si>
  <si>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</si>
  <si>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</si>
  <si>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</si>
  <si>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</si>
  <si>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</si>
  <si>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</si>
  <si>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</si>
  <si>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</si>
  <si>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</si>
  <si>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</si>
  <si>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</si>
  <si>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</si>
  <si>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</si>
  <si>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</si>
  <si>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</si>
  <si>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</si>
  <si>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</si>
  <si>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</si>
  <si>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</si>
  <si>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</si>
  <si>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</si>
  <si>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</si>
  <si>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</si>
  <si>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</si>
  <si>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</si>
  <si>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</si>
  <si>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</si>
  <si>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</si>
  <si>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</si>
  <si>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</si>
  <si>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</si>
  <si>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</si>
  <si>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</si>
  <si>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</si>
  <si>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</si>
  <si>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</si>
  <si>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</si>
  <si>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</si>
  <si>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</si>
  <si>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</si>
  <si>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</si>
  <si>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</si>
  <si>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</si>
  <si>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</si>
  <si>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</si>
  <si>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</si>
  <si>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</si>
  <si>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</si>
  <si>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</si>
  <si>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</si>
  <si>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</si>
  <si>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</si>
  <si>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</si>
  <si>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</si>
  <si>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</si>
  <si>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</si>
  <si>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</si>
  <si>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</si>
  <si>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</si>
  <si>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</si>
  <si>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</si>
  <si>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</si>
  <si>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</si>
  <si>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</si>
  <si>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</si>
  <si>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</si>
  <si>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</si>
  <si>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</si>
  <si>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</si>
  <si>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</si>
  <si>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</si>
  <si>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</si>
  <si>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</si>
  <si>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</si>
  <si>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</si>
  <si>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</si>
  <si>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</si>
  <si>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</si>
  <si>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</si>
  <si>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</si>
  <si>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</si>
  <si>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</si>
  <si>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</si>
  <si>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</si>
  <si>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</si>
  <si>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</si>
  <si>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</si>
  <si>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</si>
  <si>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</si>
  <si>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</si>
  <si>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</si>
  <si>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</si>
  <si>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</si>
  <si>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</si>
  <si>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</si>
  <si>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</si>
  <si>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</si>
  <si>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</si>
  <si>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</si>
  <si>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</si>
  <si>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</si>
  <si>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</si>
  <si>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</si>
  <si>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</si>
  <si>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</si>
  <si>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</si>
  <si>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</si>
  <si>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</si>
  <si>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</si>
  <si>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</si>
  <si>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</si>
  <si>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</si>
  <si>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</si>
  <si>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</si>
  <si>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</si>
  <si>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</si>
  <si>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</si>
  <si>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</si>
  <si>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</si>
  <si>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</si>
  <si>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</si>
  <si>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10.34</t>
  </si>
  <si>
    <t>▲ 1.40</t>
  </si>
  <si>
    <t>▲ 4.95</t>
  </si>
  <si>
    <t>水道事業会計</t>
  </si>
  <si>
    <t>介護保険事業特別会計</t>
  </si>
  <si>
    <t>一般会計</t>
  </si>
  <si>
    <t>勤労者福祉共済事業特別会計</t>
  </si>
  <si>
    <t>後期高齢者医療特別会計</t>
  </si>
  <si>
    <t>国民健康保険事業特別会計</t>
  </si>
  <si>
    <t>▲ 1.07</t>
  </si>
  <si>
    <t>▲ 1.34</t>
  </si>
  <si>
    <t>▲ 1.33</t>
  </si>
  <si>
    <t>▲ 0.93</t>
  </si>
  <si>
    <t>公共下水道事業特別会計</t>
  </si>
  <si>
    <t>農業集落排水事業特別会計</t>
  </si>
  <si>
    <t>その他会計（赤字）</t>
  </si>
  <si>
    <t>その他会計（黒字）</t>
  </si>
  <si>
    <t>-</t>
    <phoneticPr fontId="2"/>
  </si>
  <si>
    <t>-</t>
    <phoneticPr fontId="2"/>
  </si>
  <si>
    <t>-</t>
    <phoneticPr fontId="2"/>
  </si>
  <si>
    <t>-</t>
    <phoneticPr fontId="2"/>
  </si>
  <si>
    <t>-</t>
    <phoneticPr fontId="2"/>
  </si>
  <si>
    <t>新潟県三条・燕総合グラウンド施設組合</t>
    <rPh sb="0" eb="3">
      <t>ニイガタケン</t>
    </rPh>
    <rPh sb="3" eb="5">
      <t>サンジョウ</t>
    </rPh>
    <rPh sb="6" eb="7">
      <t>ツバメ</t>
    </rPh>
    <rPh sb="7" eb="9">
      <t>ソウゴウ</t>
    </rPh>
    <rPh sb="14" eb="16">
      <t>シセツ</t>
    </rPh>
    <rPh sb="16" eb="18">
      <t>クミアイ</t>
    </rPh>
    <phoneticPr fontId="5"/>
  </si>
  <si>
    <t>三条地域水道用水供給企業団</t>
    <rPh sb="0" eb="2">
      <t>サンジョウ</t>
    </rPh>
    <rPh sb="2" eb="4">
      <t>チイキ</t>
    </rPh>
    <rPh sb="4" eb="6">
      <t>スイドウ</t>
    </rPh>
    <rPh sb="6" eb="8">
      <t>ヨウスイ</t>
    </rPh>
    <rPh sb="8" eb="10">
      <t>キョウキュウ</t>
    </rPh>
    <rPh sb="10" eb="12">
      <t>キギョウ</t>
    </rPh>
    <rPh sb="12" eb="13">
      <t>ダン</t>
    </rPh>
    <phoneticPr fontId="5"/>
  </si>
  <si>
    <t>三条・燕・西蒲・南蒲広域養護老人ホーム施設組合</t>
    <rPh sb="0" eb="2">
      <t>サンジョウ</t>
    </rPh>
    <rPh sb="3" eb="4">
      <t>ツバメ</t>
    </rPh>
    <rPh sb="5" eb="7">
      <t>ニシカン</t>
    </rPh>
    <rPh sb="8" eb="9">
      <t>ミナミ</t>
    </rPh>
    <rPh sb="10" eb="12">
      <t>コウイキ</t>
    </rPh>
    <rPh sb="12" eb="14">
      <t>ヨウゴ</t>
    </rPh>
    <rPh sb="14" eb="16">
      <t>ロウジン</t>
    </rPh>
    <rPh sb="19" eb="21">
      <t>シセツ</t>
    </rPh>
    <rPh sb="21" eb="23">
      <t>クミアイ</t>
    </rPh>
    <phoneticPr fontId="5"/>
  </si>
  <si>
    <t>新潟県市町村総合事務組合
　【一般会計】</t>
  </si>
  <si>
    <t>新潟県市町村総合事務組合
　【職員退職手当支給事業特別会計】</t>
  </si>
  <si>
    <t>新潟県市町村総合事務組合
　【消防団員等公務災害補償事業特別会計】</t>
  </si>
  <si>
    <t>新潟県市町村総合事務組合
　【消防賞じゅつ金支給事業特別会計】</t>
  </si>
  <si>
    <t>新潟県市町村総合事務組合
　【非常勤職員公務災害補償等特別会計】</t>
  </si>
  <si>
    <t>新潟県市町村総合事務組合
　【交通災害共済事業特別会計】</t>
  </si>
  <si>
    <t>新潟県後期高齢者医療広域連合
　【一般会計】</t>
  </si>
  <si>
    <t>新潟県後期高齢者医療広域連合
　【後期高齢者医療特別会計】</t>
  </si>
  <si>
    <t>新潟県中越福祉事務組合</t>
    <rPh sb="0" eb="3">
      <t>ニイガタケン</t>
    </rPh>
    <rPh sb="3" eb="5">
      <t>チュウエツ</t>
    </rPh>
    <rPh sb="5" eb="7">
      <t>フクシ</t>
    </rPh>
    <rPh sb="7" eb="9">
      <t>ジム</t>
    </rPh>
    <rPh sb="9" eb="11">
      <t>クミアイ</t>
    </rPh>
    <phoneticPr fontId="30"/>
  </si>
  <si>
    <t>三条昭栄開発</t>
    <rPh sb="0" eb="2">
      <t>サンジョウ</t>
    </rPh>
    <rPh sb="2" eb="4">
      <t>ショウエイ</t>
    </rPh>
    <rPh sb="4" eb="6">
      <t>カイハツ</t>
    </rPh>
    <phoneticPr fontId="30"/>
  </si>
  <si>
    <t>県央土地開発公社</t>
    <rPh sb="0" eb="2">
      <t>ケンオウ</t>
    </rPh>
    <rPh sb="2" eb="4">
      <t>トチ</t>
    </rPh>
    <rPh sb="4" eb="6">
      <t>カイハツ</t>
    </rPh>
    <rPh sb="6" eb="8">
      <t>コウシャ</t>
    </rPh>
    <phoneticPr fontId="30"/>
  </si>
  <si>
    <t>下田郷開発</t>
    <rPh sb="0" eb="2">
      <t>シタダ</t>
    </rPh>
    <rPh sb="2" eb="3">
      <t>サト</t>
    </rPh>
    <rPh sb="3" eb="5">
      <t>カイハツ</t>
    </rPh>
    <phoneticPr fontId="30"/>
  </si>
  <si>
    <t>○</t>
    <phoneticPr fontId="30"/>
  </si>
  <si>
    <t>燕三条地場産業振興センター</t>
    <rPh sb="0" eb="1">
      <t>ツバメ</t>
    </rPh>
    <rPh sb="1" eb="3">
      <t>サンジョウ</t>
    </rPh>
    <rPh sb="3" eb="5">
      <t>ジバ</t>
    </rPh>
    <rPh sb="5" eb="7">
      <t>サンギョウ</t>
    </rPh>
    <rPh sb="7" eb="9">
      <t>シンコウ</t>
    </rPh>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</si>
  <si>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</si>
  <si>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</si>
  <si>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</si>
  <si>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</si>
  <si>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</si>
  <si>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</si>
  <si>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</si>
  <si>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</si>
  <si>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</si>
  <si>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</si>
  <si>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</si>
  <si>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</si>
  <si>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は、地方債の償還により現在高が減少したことや、余剰金の財政調整基金への積立等により充当可能基金が増加したことなどから改善された。一方で、実質公債費比率は、公債費に係る普通交付税算入額も増加しているものの、合併特例債や災害復旧事業債、退職手当債等の償還が増加したことから若干悪化している。
　引き続き、事業の見直しや国の交付金の活用などにより、起債発行額を抑制していくとともに、交付税算入率の高い財政的に有利な起債の活用を行っていく。</t>
    <rPh sb="1" eb="3">
      <t>ショウライ</t>
    </rPh>
    <rPh sb="3" eb="5">
      <t>フタン</t>
    </rPh>
    <rPh sb="5" eb="7">
      <t>ヒリツ</t>
    </rPh>
    <rPh sb="9" eb="12">
      <t>チホウサイ</t>
    </rPh>
    <rPh sb="13" eb="15">
      <t>ショウカン</t>
    </rPh>
    <rPh sb="18" eb="20">
      <t>ゲンザイ</t>
    </rPh>
    <rPh sb="20" eb="21">
      <t>タカ</t>
    </rPh>
    <rPh sb="22" eb="24">
      <t>ゲンショウ</t>
    </rPh>
    <rPh sb="34" eb="36">
      <t>ザイセイ</t>
    </rPh>
    <rPh sb="36" eb="38">
      <t>チョウセイ</t>
    </rPh>
    <rPh sb="38" eb="40">
      <t>キキン</t>
    </rPh>
    <rPh sb="42" eb="44">
      <t>ツミタテ</t>
    </rPh>
    <rPh sb="44" eb="45">
      <t>トウ</t>
    </rPh>
    <rPh sb="48" eb="50">
      <t>ジュウトウ</t>
    </rPh>
    <rPh sb="50" eb="52">
      <t>カノウ</t>
    </rPh>
    <rPh sb="52" eb="54">
      <t>キキン</t>
    </rPh>
    <rPh sb="55" eb="57">
      <t>ゾウカ</t>
    </rPh>
    <rPh sb="65" eb="67">
      <t>カイゼン</t>
    </rPh>
    <rPh sb="71" eb="73">
      <t>イッポウ</t>
    </rPh>
    <rPh sb="75" eb="77">
      <t>ジッシツ</t>
    </rPh>
    <rPh sb="77" eb="80">
      <t>コウサイヒ</t>
    </rPh>
    <rPh sb="80" eb="82">
      <t>ヒリツ</t>
    </rPh>
    <rPh sb="84" eb="87">
      <t>コウサイヒ</t>
    </rPh>
    <rPh sb="88" eb="89">
      <t>カカ</t>
    </rPh>
    <rPh sb="90" eb="92">
      <t>フツウ</t>
    </rPh>
    <rPh sb="92" eb="95">
      <t>コウフゼイ</t>
    </rPh>
    <rPh sb="95" eb="97">
      <t>サンニュウ</t>
    </rPh>
    <rPh sb="97" eb="98">
      <t>ガク</t>
    </rPh>
    <rPh sb="99" eb="101">
      <t>ゾウカ</t>
    </rPh>
    <rPh sb="109" eb="111">
      <t>ガッペイ</t>
    </rPh>
    <rPh sb="111" eb="113">
      <t>トクレイ</t>
    </rPh>
    <rPh sb="113" eb="114">
      <t>サイ</t>
    </rPh>
    <rPh sb="115" eb="117">
      <t>サイガイ</t>
    </rPh>
    <rPh sb="117" eb="119">
      <t>フッキュウ</t>
    </rPh>
    <rPh sb="119" eb="122">
      <t>ジギョウサイ</t>
    </rPh>
    <rPh sb="123" eb="125">
      <t>タイショク</t>
    </rPh>
    <rPh sb="125" eb="127">
      <t>テアテ</t>
    </rPh>
    <rPh sb="127" eb="128">
      <t>サイ</t>
    </rPh>
    <rPh sb="128" eb="129">
      <t>トウ</t>
    </rPh>
    <rPh sb="130" eb="132">
      <t>ショウカン</t>
    </rPh>
    <rPh sb="133" eb="135">
      <t>ゾウカ</t>
    </rPh>
    <rPh sb="141" eb="143">
      <t>ジャッカン</t>
    </rPh>
    <rPh sb="143" eb="145">
      <t>アッカ</t>
    </rPh>
    <rPh sb="152" eb="153">
      <t>ヒ</t>
    </rPh>
    <rPh sb="154" eb="155">
      <t>ツヅ</t>
    </rPh>
    <rPh sb="157" eb="159">
      <t>ジギョウ</t>
    </rPh>
    <rPh sb="160" eb="162">
      <t>ミナオ</t>
    </rPh>
    <rPh sb="164" eb="165">
      <t>クニ</t>
    </rPh>
    <rPh sb="166" eb="169">
      <t>コウフキン</t>
    </rPh>
    <rPh sb="170" eb="172">
      <t>カツヨウ</t>
    </rPh>
    <rPh sb="178" eb="180">
      <t>キサイ</t>
    </rPh>
    <rPh sb="180" eb="183">
      <t>ハッコウガク</t>
    </rPh>
    <rPh sb="184" eb="186">
      <t>ヨクセイ</t>
    </rPh>
    <rPh sb="195" eb="198">
      <t>コウフゼイ</t>
    </rPh>
    <rPh sb="198" eb="200">
      <t>サンニュウ</t>
    </rPh>
    <rPh sb="200" eb="201">
      <t>リツ</t>
    </rPh>
    <rPh sb="202" eb="203">
      <t>タカ</t>
    </rPh>
    <rPh sb="204" eb="207">
      <t>ザイセイテキ</t>
    </rPh>
    <rPh sb="208" eb="210">
      <t>ユウリ</t>
    </rPh>
    <rPh sb="211" eb="213">
      <t>キサイ</t>
    </rPh>
    <rPh sb="214" eb="216">
      <t>カツヨウ</t>
    </rPh>
    <rPh sb="217" eb="218">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</si>
</sst>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32" fillId="0" borderId="0">
      <alignment vertical="center"/>
    </xf>
  </cellStyleXfs>
  <cellXfs count="126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9"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88" fontId="26" fillId="0" borderId="103" xfId="30" applyNumberFormat="1" applyFont="1" applyBorder="1" applyAlignment="1" applyProtection="1">
      <alignment horizontal="right" vertical="center" shrinkToFit="1"/>
      <protection locked="0"/>
    </xf>
    <xf numFmtId="188" fontId="26" fillId="0" borderId="99" xfId="30" applyNumberFormat="1" applyFont="1" applyBorder="1" applyAlignment="1" applyProtection="1">
      <alignment horizontal="right" vertical="center" shrinkToFit="1"/>
      <protection locked="0"/>
    </xf>
    <xf numFmtId="188" fontId="26" fillId="0" borderId="10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40">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 7"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54227</c:v>
                </c:pt>
                <c:pt idx="4">
                  <c:v>57295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87771</c:v>
                </c:pt>
                <c:pt idx="1">
                  <c:v>111273</c:v>
                </c:pt>
                <c:pt idx="2">
                  <c:v>86373</c:v>
                </c:pt>
                <c:pt idx="3">
                  <c:v>84606</c:v>
                </c:pt>
                <c:pt idx="4">
                  <c:v>54134</c:v>
                </c:pt>
              </c:numCache>
            </c:numRef>
          </c:val>
          <c:smooth val="0"/>
        </c:ser>
        <c:dLbls>
          <c:showLegendKey val="0"/>
          <c:showVal val="0"/>
          <c:showCatName val="0"/>
          <c:showSerName val="0"/>
          <c:showPercent val="0"/>
          <c:showBubbleSize val="0"/>
        </c:dLbls>
        <c:marker val="1"/>
        <c:smooth val="0"/>
        <c:axId val="71871104"/>
        <c:axId val="71873280"/>
      </c:lineChart>
      <c:catAx>
        <c:axId val="71871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1873280"/>
        <c:crosses val="autoZero"/>
        <c:auto val="1"/>
        <c:lblAlgn val="ctr"/>
        <c:lblOffset val="100"/>
        <c:tickLblSkip val="1"/>
        <c:tickMarkSkip val="1"/>
        <c:noMultiLvlLbl val="0"/>
      </c:catAx>
      <c:valAx>
        <c:axId val="718732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1871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14.04</c:v>
                </c:pt>
                <c:pt idx="1">
                  <c:v>3.36</c:v>
                </c:pt>
                <c:pt idx="2">
                  <c:v>1.53</c:v>
                </c:pt>
                <c:pt idx="3">
                  <c:v>5.65</c:v>
                </c:pt>
                <c:pt idx="4">
                  <c:v>1.2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6.51</c:v>
                </c:pt>
                <c:pt idx="1">
                  <c:v>19.809999999999999</c:v>
                </c:pt>
                <c:pt idx="2">
                  <c:v>22.84</c:v>
                </c:pt>
                <c:pt idx="3">
                  <c:v>23.34</c:v>
                </c:pt>
                <c:pt idx="4">
                  <c:v>28.38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5346048"/>
        <c:axId val="95700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13.26</c:v>
                </c:pt>
                <c:pt idx="1">
                  <c:v>-10.34</c:v>
                </c:pt>
                <c:pt idx="2">
                  <c:v>-1.4</c:v>
                </c:pt>
                <c:pt idx="3">
                  <c:v>4.55</c:v>
                </c:pt>
                <c:pt idx="4">
                  <c:v>-4.95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5346048"/>
        <c:axId val="95700480"/>
      </c:lineChart>
      <c:catAx>
        <c:axId val="95346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00480"/>
        <c:crosses val="autoZero"/>
        <c:auto val="1"/>
        <c:lblAlgn val="ctr"/>
        <c:lblOffset val="100"/>
        <c:tickLblSkip val="1"/>
        <c:tickMarkSkip val="1"/>
        <c:noMultiLvlLbl val="0"/>
      </c:catAx>
      <c:valAx>
        <c:axId val="95700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346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1.07</c:v>
                </c:pt>
                <c:pt idx="1">
                  <c:v>#N/A</c:v>
                </c:pt>
                <c:pt idx="2">
                  <c:v>1.34</c:v>
                </c:pt>
                <c:pt idx="3">
                  <c:v>#N/A</c:v>
                </c:pt>
                <c:pt idx="4">
                  <c:v>1.33</c:v>
                </c:pt>
                <c:pt idx="5">
                  <c:v>#N/A</c:v>
                </c:pt>
                <c:pt idx="6">
                  <c:v>0.93</c:v>
                </c:pt>
                <c:pt idx="7">
                  <c:v>#N/A</c:v>
                </c:pt>
                <c:pt idx="8">
                  <c:v>#N/A</c:v>
                </c:pt>
                <c:pt idx="9">
                  <c:v>0.03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0.12</c:v>
                </c:pt>
                <c:pt idx="2">
                  <c:v>#N/A</c:v>
                </c:pt>
                <c:pt idx="3">
                  <c:v>0</c:v>
                </c:pt>
                <c:pt idx="4">
                  <c:v>#N/A</c:v>
                </c:pt>
                <c:pt idx="5">
                  <c:v>0</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勤労者福祉共済事業特別会計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0.04</c:v>
                </c:pt>
                <c:pt idx="2">
                  <c:v>#N/A</c:v>
                </c:pt>
                <c:pt idx="3">
                  <c:v>0.04</c:v>
                </c:pt>
                <c:pt idx="4">
                  <c:v>#N/A</c:v>
                </c:pt>
                <c:pt idx="5">
                  <c:v>0.04</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14.41</c:v>
                </c:pt>
                <c:pt idx="2">
                  <c:v>#N/A</c:v>
                </c:pt>
                <c:pt idx="3">
                  <c:v>3.6</c:v>
                </c:pt>
                <c:pt idx="4">
                  <c:v>#N/A</c:v>
                </c:pt>
                <c:pt idx="5">
                  <c:v>1.48</c:v>
                </c:pt>
                <c:pt idx="6">
                  <c:v>#N/A</c:v>
                </c:pt>
                <c:pt idx="7">
                  <c:v>5.59</c:v>
                </c:pt>
                <c:pt idx="8">
                  <c:v>#N/A</c:v>
                </c:pt>
                <c:pt idx="9">
                  <c:v>1.1299999999999999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0.71</c:v>
                </c:pt>
                <c:pt idx="2">
                  <c:v>#N/A</c:v>
                </c:pt>
                <c:pt idx="3">
                  <c:v>0.95</c:v>
                </c:pt>
                <c:pt idx="4">
                  <c:v>#N/A</c:v>
                </c:pt>
                <c:pt idx="5">
                  <c:v>1.33</c:v>
                </c:pt>
                <c:pt idx="6">
                  <c:v>#N/A</c:v>
                </c:pt>
                <c:pt idx="7">
                  <c:v>1.54</c:v>
                </c:pt>
                <c:pt idx="8">
                  <c:v>#N/A</c:v>
                </c:pt>
                <c:pt idx="9">
                  <c:v>1.49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5.28</c:v>
                </c:pt>
                <c:pt idx="2">
                  <c:v>#N/A</c:v>
                </c:pt>
                <c:pt idx="3">
                  <c:v>5.77</c:v>
                </c:pt>
                <c:pt idx="4">
                  <c:v>#N/A</c:v>
                </c:pt>
                <c:pt idx="5">
                  <c:v>5.0199999999999996</c:v>
                </c:pt>
                <c:pt idx="6">
                  <c:v>#N/A</c:v>
                </c:pt>
                <c:pt idx="7">
                  <c:v>6.15</c:v>
                </c:pt>
                <c:pt idx="8">
                  <c:v>#N/A</c:v>
                </c:pt>
                <c:pt idx="9">
                  <c:v>6.77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95786496"/>
        <c:axId val="95788032"/>
      </c:barChart>
      <c:catAx>
        <c:axId val="95786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88032"/>
        <c:crosses val="autoZero"/>
        <c:auto val="1"/>
        <c:lblAlgn val="ctr"/>
        <c:lblOffset val="100"/>
        <c:tickLblSkip val="1"/>
        <c:tickMarkSkip val="1"/>
        <c:noMultiLvlLbl val="0"/>
      </c:catAx>
      <c:valAx>
        <c:axId val="95788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6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3989</c:v>
                </c:pt>
                <c:pt idx="5">
                  <c:v>4157</c:v>
                </c:pt>
                <c:pt idx="8">
                  <c:v>4643</c:v>
                </c:pt>
                <c:pt idx="11">
                  <c:v>5170</c:v>
                </c:pt>
                <c:pt idx="14">
                  <c:v>5391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222</c:v>
                </c:pt>
                <c:pt idx="3">
                  <c:v>209</c:v>
                </c:pt>
                <c:pt idx="6">
                  <c:v>171</c:v>
                </c:pt>
                <c:pt idx="9">
                  <c:v>145</c:v>
                </c:pt>
                <c:pt idx="12">
                  <c:v>147</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92</c:v>
                </c:pt>
                <c:pt idx="3">
                  <c:v>83</c:v>
                </c:pt>
                <c:pt idx="6">
                  <c:v>74</c:v>
                </c:pt>
                <c:pt idx="9">
                  <c:v>63</c:v>
                </c:pt>
                <c:pt idx="12">
                  <c:v>48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1334</c:v>
                </c:pt>
                <c:pt idx="3">
                  <c:v>1386</c:v>
                </c:pt>
                <c:pt idx="6">
                  <c:v>1421</c:v>
                </c:pt>
                <c:pt idx="9">
                  <c:v>1478</c:v>
                </c:pt>
                <c:pt idx="12">
                  <c:v>1518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133</c:v>
                </c:pt>
                <c:pt idx="3">
                  <c:v>133</c:v>
                </c:pt>
                <c:pt idx="6">
                  <c:v>133</c:v>
                </c:pt>
                <c:pt idx="9">
                  <c:v>133</c:v>
                </c:pt>
                <c:pt idx="12">
                  <c:v>133</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5137</c:v>
                </c:pt>
                <c:pt idx="3">
                  <c:v>5439</c:v>
                </c:pt>
                <c:pt idx="6">
                  <c:v>5809</c:v>
                </c:pt>
                <c:pt idx="9">
                  <c:v>6358</c:v>
                </c:pt>
                <c:pt idx="12">
                  <c:v>6698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5863552"/>
        <c:axId val="95865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2940</c:v>
                </c:pt>
                <c:pt idx="2">
                  <c:v>#N/A</c:v>
                </c:pt>
                <c:pt idx="3">
                  <c:v>#N/A</c:v>
                </c:pt>
                <c:pt idx="4">
                  <c:v>3093</c:v>
                </c:pt>
                <c:pt idx="5">
                  <c:v>#N/A</c:v>
                </c:pt>
                <c:pt idx="6">
                  <c:v>#N/A</c:v>
                </c:pt>
                <c:pt idx="7">
                  <c:v>2965</c:v>
                </c:pt>
                <c:pt idx="8">
                  <c:v>#N/A</c:v>
                </c:pt>
                <c:pt idx="9">
                  <c:v>#N/A</c:v>
                </c:pt>
                <c:pt idx="10">
                  <c:v>3007</c:v>
                </c:pt>
                <c:pt idx="11">
                  <c:v>#N/A</c:v>
                </c:pt>
                <c:pt idx="12">
                  <c:v>#N/A</c:v>
                </c:pt>
                <c:pt idx="13">
                  <c:v>3153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5863552"/>
        <c:axId val="95865472"/>
      </c:lineChart>
      <c:catAx>
        <c:axId val="95863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865472"/>
        <c:crosses val="autoZero"/>
        <c:auto val="1"/>
        <c:lblAlgn val="ctr"/>
        <c:lblOffset val="100"/>
        <c:tickLblSkip val="1"/>
        <c:tickMarkSkip val="1"/>
        <c:noMultiLvlLbl val="0"/>
      </c:catAx>
      <c:valAx>
        <c:axId val="95865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863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62E-2"/>
          <c:w val="0.86496884859089618"/>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53394</c:v>
                </c:pt>
                <c:pt idx="5">
                  <c:v>57427</c:v>
                </c:pt>
                <c:pt idx="8">
                  <c:v>59063</c:v>
                </c:pt>
                <c:pt idx="11">
                  <c:v>60038</c:v>
                </c:pt>
                <c:pt idx="14">
                  <c:v>58223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5391</c:v>
                </c:pt>
                <c:pt idx="5">
                  <c:v>5088</c:v>
                </c:pt>
                <c:pt idx="8">
                  <c:v>4984</c:v>
                </c:pt>
                <c:pt idx="11">
                  <c:v>5094</c:v>
                </c:pt>
                <c:pt idx="14">
                  <c:v>4926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5978</c:v>
                </c:pt>
                <c:pt idx="5">
                  <c:v>9409</c:v>
                </c:pt>
                <c:pt idx="8">
                  <c:v>10907</c:v>
                </c:pt>
                <c:pt idx="11">
                  <c:v>11754</c:v>
                </c:pt>
                <c:pt idx="14">
                  <c:v>12975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258</c:v>
                </c:pt>
                <c:pt idx="3">
                  <c:v>237</c:v>
                </c:pt>
                <c:pt idx="6">
                  <c:v>298</c:v>
                </c:pt>
                <c:pt idx="9">
                  <c:v>130</c:v>
                </c:pt>
                <c:pt idx="12">
                  <c:v>131</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9453</c:v>
                </c:pt>
                <c:pt idx="3">
                  <c:v>7509</c:v>
                </c:pt>
                <c:pt idx="6">
                  <c:v>6956</c:v>
                </c:pt>
                <c:pt idx="9">
                  <c:v>7446</c:v>
                </c:pt>
                <c:pt idx="12">
                  <c:v>6358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759</c:v>
                </c:pt>
                <c:pt idx="3">
                  <c:v>570</c:v>
                </c:pt>
                <c:pt idx="6">
                  <c:v>424</c:v>
                </c:pt>
                <c:pt idx="9">
                  <c:v>338</c:v>
                </c:pt>
                <c:pt idx="12">
                  <c:v>232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24246</c:v>
                </c:pt>
                <c:pt idx="3">
                  <c:v>23531</c:v>
                </c:pt>
                <c:pt idx="6">
                  <c:v>23077</c:v>
                </c:pt>
                <c:pt idx="9">
                  <c:v>22844</c:v>
                </c:pt>
                <c:pt idx="12">
                  <c:v>21925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947</c:v>
                </c:pt>
                <c:pt idx="3">
                  <c:v>784</c:v>
                </c:pt>
                <c:pt idx="6">
                  <c:v>643</c:v>
                </c:pt>
                <c:pt idx="9">
                  <c:v>643</c:v>
                </c:pt>
                <c:pt idx="12">
                  <c:v>708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65131</c:v>
                </c:pt>
                <c:pt idx="3">
                  <c:v>69351</c:v>
                </c:pt>
                <c:pt idx="6">
                  <c:v>70811</c:v>
                </c:pt>
                <c:pt idx="9">
                  <c:v>72272</c:v>
                </c:pt>
                <c:pt idx="12">
                  <c:v>70410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96411648"/>
        <c:axId val="96413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36029</c:v>
                </c:pt>
                <c:pt idx="2">
                  <c:v>#N/A</c:v>
                </c:pt>
                <c:pt idx="3">
                  <c:v>#N/A</c:v>
                </c:pt>
                <c:pt idx="4">
                  <c:v>30057</c:v>
                </c:pt>
                <c:pt idx="5">
                  <c:v>#N/A</c:v>
                </c:pt>
                <c:pt idx="6">
                  <c:v>#N/A</c:v>
                </c:pt>
                <c:pt idx="7">
                  <c:v>27257</c:v>
                </c:pt>
                <c:pt idx="8">
                  <c:v>#N/A</c:v>
                </c:pt>
                <c:pt idx="9">
                  <c:v>#N/A</c:v>
                </c:pt>
                <c:pt idx="10">
                  <c:v>26788</c:v>
                </c:pt>
                <c:pt idx="11">
                  <c:v>#N/A</c:v>
                </c:pt>
                <c:pt idx="12">
                  <c:v>#N/A</c:v>
                </c:pt>
                <c:pt idx="13">
                  <c:v>23641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96411648"/>
        <c:axId val="96413568"/>
      </c:lineChart>
      <c:catAx>
        <c:axId val="96411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413568"/>
        <c:crosses val="autoZero"/>
        <c:auto val="1"/>
        <c:lblAlgn val="ctr"/>
        <c:lblOffset val="100"/>
        <c:tickLblSkip val="1"/>
        <c:tickMarkSkip val="1"/>
        <c:noMultiLvlLbl val="0"/>
      </c:catAx>
      <c:valAx>
        <c:axId val="96413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411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{198FDE9A-46A2-476D-970B-0625BB377381}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{DF331973-131D-41F0-8C4A-EF0CC09784A5}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{FAAAE94C-8FCD-4008-9379-78EEDE314575}</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{9133F773-949E-4C03-A4A5-45B3132C0FBB}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{946C32A4-E9ED-45DF-ACB1-2A349E0E8863}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{51EC596C-CD18-4748-82E3-4ED67F1A2326}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{E6CC5E7B-35BD-43D3-A6E9-841C2B832EF0}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{3371021C-5F87-40A0-B872-FAB5F79F163C}</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{AF56A05A-33AF-4A3B-8D4D-A448EE1380F5}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{9A557027-8D6D-4961-AAD7-EBE1F8B39D77}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96712576"/>
        <c:axId val="96731136"/>
      </c:scatterChart>
      <c:valAx>
        <c:axId val="9671257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731136"/>
        <c:crosses val="autoZero"/>
        <c:crossBetween val="midCat"/>
      </c:valAx>
      <c:valAx>
        <c:axId val="967311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67125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{12C921E5-C15C-49E0-A072-F064AB455879}</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{24702A13-AEB4-4F24-89EF-596D65F52134}</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0"/>
                  <c:y val="-1.1020362650747089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{D0AD33A6-2555-49B8-A932-92028CFEE0B5}</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0"/>
                  <c:y val="1.0346353764602955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{C872CED7-A35E-43AA-83D9-759C24334D11}</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0"/>
                  <c:y val="6.7418043332818694E-4"/>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{ED4DBB18-1510-4F45-AFB5-E122DA0A30FB}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14.2</c:v>
                </c:pt>
                <c:pt idx="1">
                  <c:v>14.4</c:v>
                </c:pt>
                <c:pt idx="2">
                  <c:v>14.4</c:v>
                </c:pt>
                <c:pt idx="3">
                  <c:v>14.4</c:v>
                </c:pt>
                <c:pt idx="4">
                  <c:v>14.6</c:v>
                </c:pt>
              </c:numCache>
            </c:numRef>
          </c:xVal>
          <c:yVal>
            <c:numRef>
              <c:f>公会計指標分析・財政指標組合せ分析表!$K$73:$O$73</c:f>
              <c:numCache>
                <c:formatCode>#,##0.0;"▲ "#,##0.0</c:formatCode>
                <c:ptCount val="5"/>
                <c:pt idx="0">
                  <c:v>176.1</c:v>
                </c:pt>
                <c:pt idx="1">
                  <c:v>144</c:v>
                </c:pt>
                <c:pt idx="2">
                  <c:v>131.30000000000001</c:v>
                </c:pt>
                <c:pt idx="3">
                  <c:v>127.3</c:v>
                </c:pt>
                <c:pt idx="4">
                  <c:v>115.7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{97B46C36-FE90-459F-8036-31AC86AF464F}</c15:txfldGUID>
                      <c15:f>公会計指標分析・財政指標組合せ分析表!$K$72</c15:f>
                      <c15:dlblFieldTableCache>
                        <c:ptCount val="1"/>
                        <c:pt idx="0">
                          <c:v>H24</c:v>
                        </c:pt>
                      </c15:dlblFieldTableCache>
                    </c15:dlblFTEntry>
                  </c15:dlblFieldTable>
                  <c15:showDataLabelsRange val="0"/>
                </c:ext>
              </c:extLst>
            </c:dLbl>
            <c:dLbl>
              <c:idx val="1"/>
              <c:layout>
                <c:manualLayout>
                  <c:x val="-2.3107884428263191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{69901141-E1CA-4309-BA91-BDFC1E77CFD4}</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{A6A6FCFA-9AB5-4CCE-BD32-8A6F1605FE06}</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4.0303040095364312E-2"/>
                  <c:y val="-7.2868268917365808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{A32CCB23-72A5-47D7-9CFA-13A459D64A30}</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1705462261813713E-2"/>
                  <c:y val="-5.2187226596675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{86338781-D536-4ED4-AC11-FB02C9FE33E7}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7.8</c:v>
                </c:pt>
                <c:pt idx="4">
                  <c:v>7.5</c:v>
                </c:pt>
              </c:numCache>
            </c:numRef>
          </c:xVal>
          <c:yVal>
            <c:numRef>
              <c:f>公会計指標分析・財政指標組合せ分析表!$K$77:$O$77</c:f>
              <c:numCache>
                <c:formatCode>#,##0.0;"▲ "#,##0.0</c:formatCode>
                <c:ptCount val="5"/>
                <c:pt idx="0">
                  <c:v>46.1</c:v>
                </c:pt>
                <c:pt idx="1">
                  <c:v>37.6</c:v>
                </c:pt>
                <c:pt idx="2">
                  <c:v>33.799999999999997</c:v>
                </c:pt>
                <c:pt idx="3">
                  <c:v>37.299999999999997</c:v>
                </c:pt>
                <c:pt idx="4">
                  <c:v>33.1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96782208"/>
        <c:axId val="96808960"/>
      </c:scatterChart>
      <c:valAx>
        <c:axId val="96782208"/>
        <c:scaling>
          <c:orientation val="minMax"/>
          <c:max val="15.299999999999999"/>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808960"/>
        <c:crosses val="autoZero"/>
        <c:crossBetween val="midCat"/>
      </c:valAx>
      <c:valAx>
        <c:axId val="96808960"/>
        <c:scaling>
          <c:orientation val="minMax"/>
          <c:max val="20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67822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新潟県三条市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100,069
99,615
431.97
45,006,346
44,450,725
303,537
25,381,495
70,342,712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115.7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営戦略プログラムの考えに基づき、財政基盤の強化を図ってはいるものの、類似団体平均を大きく下回っており、近年の数値はほぼ横ばいで推移してきている。今後も引き続き歳出入改革等の対策を着実に実施し、財政の健全化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112485</xdr:rowOff>
    </xdr:to>
    <xdr:cxnSp macro="">
      <xdr:nvCxnSpPr>
        <xdr:cNvPr id="70" name="直線コネクタ 69"/>
        <xdr:cNvCxnSpPr/>
      </xdr:nvCxnSpPr>
      <xdr:spPr>
        <a:xfrm>
          <a:off x="4114800" y="74676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42834</xdr:rowOff>
    </xdr:from>
    <xdr:ext cx="762000" cy="259045"/>
    <xdr:sp macro="" textlink="">
      <xdr:nvSpPr>
        <xdr:cNvPr id="71" name="財政力平均値テキスト"/>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73" name="直線コネクタ 72"/>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138084</xdr:rowOff>
    </xdr:from>
    <xdr:ext cx="736600" cy="259045"/>
    <xdr:sp macro="" textlink="">
      <xdr:nvSpPr>
        <xdr:cNvPr id="75" name="テキスト ボックス 74"/>
        <xdr:cNvSpPr txBox="1"/>
      </xdr:nvSpPr>
      <xdr:spPr>
        <a:xfrm>
          <a:off x="3733800" y="699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95250</xdr:rowOff>
    </xdr:to>
    <xdr:cxnSp macro="">
      <xdr:nvCxnSpPr>
        <xdr:cNvPr id="76" name="直線コネクタ 75"/>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8" name="テキスト ボックス 77"/>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95250</xdr:rowOff>
    </xdr:to>
    <xdr:cxnSp macro="">
      <xdr:nvCxnSpPr>
        <xdr:cNvPr id="79" name="直線コネクタ 78"/>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81" name="テキスト ボックス 80"/>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3" name="テキスト ボックス 82"/>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61685</xdr:rowOff>
    </xdr:from>
    <xdr:to>
      <xdr:col>7</xdr:col>
      <xdr:colOff>203200</xdr:colOff>
      <xdr:row>43</xdr:row>
      <xdr:rowOff>163285</xdr:rowOff>
    </xdr:to>
    <xdr:sp macro="" textlink="">
      <xdr:nvSpPr>
        <xdr:cNvPr id="89" name="円/楕円 88"/>
        <xdr:cNvSpPr/>
      </xdr:nvSpPr>
      <xdr:spPr>
        <a:xfrm>
          <a:off x="49022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33762</xdr:rowOff>
    </xdr:from>
    <xdr:ext cx="762000" cy="259045"/>
    <xdr:sp macro="" textlink="">
      <xdr:nvSpPr>
        <xdr:cNvPr id="90" name="財政力該当値テキスト"/>
        <xdr:cNvSpPr txBox="1"/>
      </xdr:nvSpPr>
      <xdr:spPr>
        <a:xfrm>
          <a:off x="5041900" y="740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91" name="円/楕円 90"/>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2" name="テキスト ボックス 91"/>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3" name="円/楕円 92"/>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4" name="テキスト ボックス 93"/>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5" name="円/楕円 94"/>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6" name="テキスト ボックス 95"/>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7" name="円/楕円 96"/>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8" name="テキスト ボックス 97"/>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入面での地方消費税交付金や普通交付税の減や、歳出面での合併特例債などの公債費や、生活保護費等の扶助費の増などにより対前年度比で２．８ポイントの増となった。類似団体平均においても、対前年度比で２．５ポイント上昇しており、全国的に上昇傾向にあったものと推察されるものの、依然として類似団体平均を大きく上回っていることから、今後も人件費の削減や公債費負担の適正化等、これまでの取組を継続し、行政評価などを活用しながら現在取り組んでいる事業の費用対効果や市民ニーズを考慮し、更なる検証を加え経常経費の削減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106256</xdr:rowOff>
    </xdr:from>
    <xdr:to>
      <xdr:col>7</xdr:col>
      <xdr:colOff>152400</xdr:colOff>
      <xdr:row>64</xdr:row>
      <xdr:rowOff>47413</xdr:rowOff>
    </xdr:to>
    <xdr:cxnSp macro="">
      <xdr:nvCxnSpPr>
        <xdr:cNvPr id="133" name="直線コネクタ 132"/>
        <xdr:cNvCxnSpPr/>
      </xdr:nvCxnSpPr>
      <xdr:spPr>
        <a:xfrm>
          <a:off x="4114800" y="10907606"/>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7637</xdr:rowOff>
    </xdr:from>
    <xdr:ext cx="762000" cy="259045"/>
    <xdr:sp macro="" textlink="">
      <xdr:nvSpPr>
        <xdr:cNvPr id="134"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106256</xdr:rowOff>
    </xdr:from>
    <xdr:to>
      <xdr:col>6</xdr:col>
      <xdr:colOff>0</xdr:colOff>
      <xdr:row>63</xdr:row>
      <xdr:rowOff>130387</xdr:rowOff>
    </xdr:to>
    <xdr:cxnSp macro="">
      <xdr:nvCxnSpPr>
        <xdr:cNvPr id="136" name="直線コネクタ 135"/>
        <xdr:cNvCxnSpPr/>
      </xdr:nvCxnSpPr>
      <xdr:spPr>
        <a:xfrm flipV="1">
          <a:off x="3225800" y="109076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2346</xdr:rowOff>
    </xdr:from>
    <xdr:ext cx="736600" cy="259045"/>
    <xdr:sp macro="" textlink="">
      <xdr:nvSpPr>
        <xdr:cNvPr id="138" name="テキスト ボックス 137"/>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118321</xdr:rowOff>
    </xdr:from>
    <xdr:to>
      <xdr:col>4</xdr:col>
      <xdr:colOff>482600</xdr:colOff>
      <xdr:row>63</xdr:row>
      <xdr:rowOff>130387</xdr:rowOff>
    </xdr:to>
    <xdr:cxnSp macro="">
      <xdr:nvCxnSpPr>
        <xdr:cNvPr id="139" name="直線コネクタ 138"/>
        <xdr:cNvCxnSpPr/>
      </xdr:nvCxnSpPr>
      <xdr:spPr>
        <a:xfrm>
          <a:off x="2336800" y="10919671"/>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146473</xdr:rowOff>
    </xdr:from>
    <xdr:to>
      <xdr:col>4</xdr:col>
      <xdr:colOff>533400</xdr:colOff>
      <xdr:row>63</xdr:row>
      <xdr:rowOff>76623</xdr:rowOff>
    </xdr:to>
    <xdr:sp macro="" textlink="">
      <xdr:nvSpPr>
        <xdr:cNvPr id="140" name="フローチャート : 判断 139"/>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86800</xdr:rowOff>
    </xdr:from>
    <xdr:ext cx="762000" cy="259045"/>
    <xdr:sp macro="" textlink="">
      <xdr:nvSpPr>
        <xdr:cNvPr id="141" name="テキスト ボックス 140"/>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74083</xdr:rowOff>
    </xdr:from>
    <xdr:to>
      <xdr:col>3</xdr:col>
      <xdr:colOff>279400</xdr:colOff>
      <xdr:row>63</xdr:row>
      <xdr:rowOff>118321</xdr:rowOff>
    </xdr:to>
    <xdr:cxnSp macro="">
      <xdr:nvCxnSpPr>
        <xdr:cNvPr id="142" name="直線コネクタ 141"/>
        <xdr:cNvCxnSpPr/>
      </xdr:nvCxnSpPr>
      <xdr:spPr>
        <a:xfrm>
          <a:off x="1447800" y="10875433"/>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94192</xdr:rowOff>
    </xdr:from>
    <xdr:to>
      <xdr:col>3</xdr:col>
      <xdr:colOff>330200</xdr:colOff>
      <xdr:row>63</xdr:row>
      <xdr:rowOff>24342</xdr:rowOff>
    </xdr:to>
    <xdr:sp macro="" textlink="">
      <xdr:nvSpPr>
        <xdr:cNvPr id="143" name="フローチャート : 判断 142"/>
        <xdr:cNvSpPr/>
      </xdr:nvSpPr>
      <xdr:spPr>
        <a:xfrm>
          <a:off x="2286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34519</xdr:rowOff>
    </xdr:from>
    <xdr:ext cx="762000" cy="259045"/>
    <xdr:sp macro="" textlink="">
      <xdr:nvSpPr>
        <xdr:cNvPr id="144" name="テキスト ボックス 143"/>
        <xdr:cNvSpPr txBox="1"/>
      </xdr:nvSpPr>
      <xdr:spPr>
        <a:xfrm>
          <a:off x="1955800" y="104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126365</xdr:rowOff>
    </xdr:from>
    <xdr:to>
      <xdr:col>2</xdr:col>
      <xdr:colOff>127000</xdr:colOff>
      <xdr:row>63</xdr:row>
      <xdr:rowOff>56515</xdr:rowOff>
    </xdr:to>
    <xdr:sp macro="" textlink="">
      <xdr:nvSpPr>
        <xdr:cNvPr id="145" name="フローチャート : 判断 144"/>
        <xdr:cNvSpPr/>
      </xdr:nvSpPr>
      <xdr:spPr>
        <a:xfrm>
          <a:off x="1397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66692</xdr:rowOff>
    </xdr:from>
    <xdr:ext cx="762000" cy="259045"/>
    <xdr:sp macro="" textlink="">
      <xdr:nvSpPr>
        <xdr:cNvPr id="146" name="テキスト ボックス 145"/>
        <xdr:cNvSpPr txBox="1"/>
      </xdr:nvSpPr>
      <xdr:spPr>
        <a:xfrm>
          <a:off x="1066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168063</xdr:rowOff>
    </xdr:from>
    <xdr:to>
      <xdr:col>7</xdr:col>
      <xdr:colOff>203200</xdr:colOff>
      <xdr:row>64</xdr:row>
      <xdr:rowOff>98213</xdr:rowOff>
    </xdr:to>
    <xdr:sp macro="" textlink="">
      <xdr:nvSpPr>
        <xdr:cNvPr id="152" name="円/楕円 151"/>
        <xdr:cNvSpPr/>
      </xdr:nvSpPr>
      <xdr:spPr>
        <a:xfrm>
          <a:off x="49022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140140</xdr:rowOff>
    </xdr:from>
    <xdr:ext cx="762000" cy="259045"/>
    <xdr:sp macro="" textlink="">
      <xdr:nvSpPr>
        <xdr:cNvPr id="153" name="財政構造の弾力性該当値テキスト"/>
        <xdr:cNvSpPr txBox="1"/>
      </xdr:nvSpPr>
      <xdr:spPr>
        <a:xfrm>
          <a:off x="5041900" y="1094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55456</xdr:rowOff>
    </xdr:from>
    <xdr:to>
      <xdr:col>6</xdr:col>
      <xdr:colOff>50800</xdr:colOff>
      <xdr:row>63</xdr:row>
      <xdr:rowOff>157056</xdr:rowOff>
    </xdr:to>
    <xdr:sp macro="" textlink="">
      <xdr:nvSpPr>
        <xdr:cNvPr id="154" name="円/楕円 153"/>
        <xdr:cNvSpPr/>
      </xdr:nvSpPr>
      <xdr:spPr>
        <a:xfrm>
          <a:off x="4064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141833</xdr:rowOff>
    </xdr:from>
    <xdr:ext cx="736600" cy="259045"/>
    <xdr:sp macro="" textlink="">
      <xdr:nvSpPr>
        <xdr:cNvPr id="155" name="テキスト ボックス 154"/>
        <xdr:cNvSpPr txBox="1"/>
      </xdr:nvSpPr>
      <xdr:spPr>
        <a:xfrm>
          <a:off x="3733800" y="1094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79587</xdr:rowOff>
    </xdr:from>
    <xdr:to>
      <xdr:col>4</xdr:col>
      <xdr:colOff>533400</xdr:colOff>
      <xdr:row>64</xdr:row>
      <xdr:rowOff>9737</xdr:rowOff>
    </xdr:to>
    <xdr:sp macro="" textlink="">
      <xdr:nvSpPr>
        <xdr:cNvPr id="156" name="円/楕円 155"/>
        <xdr:cNvSpPr/>
      </xdr:nvSpPr>
      <xdr:spPr>
        <a:xfrm>
          <a:off x="3175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165964</xdr:rowOff>
    </xdr:from>
    <xdr:ext cx="762000" cy="259045"/>
    <xdr:sp macro="" textlink="">
      <xdr:nvSpPr>
        <xdr:cNvPr id="157" name="テキスト ボックス 156"/>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67521</xdr:rowOff>
    </xdr:from>
    <xdr:to>
      <xdr:col>3</xdr:col>
      <xdr:colOff>330200</xdr:colOff>
      <xdr:row>63</xdr:row>
      <xdr:rowOff>169121</xdr:rowOff>
    </xdr:to>
    <xdr:sp macro="" textlink="">
      <xdr:nvSpPr>
        <xdr:cNvPr id="158" name="円/楕円 157"/>
        <xdr:cNvSpPr/>
      </xdr:nvSpPr>
      <xdr:spPr>
        <a:xfrm>
          <a:off x="22860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153898</xdr:rowOff>
    </xdr:from>
    <xdr:ext cx="762000" cy="259045"/>
    <xdr:sp macro="" textlink="">
      <xdr:nvSpPr>
        <xdr:cNvPr id="159" name="テキスト ボックス 158"/>
        <xdr:cNvSpPr txBox="1"/>
      </xdr:nvSpPr>
      <xdr:spPr>
        <a:xfrm>
          <a:off x="1955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23283</xdr:rowOff>
    </xdr:from>
    <xdr:to>
      <xdr:col>2</xdr:col>
      <xdr:colOff>127000</xdr:colOff>
      <xdr:row>63</xdr:row>
      <xdr:rowOff>124883</xdr:rowOff>
    </xdr:to>
    <xdr:sp macro="" textlink="">
      <xdr:nvSpPr>
        <xdr:cNvPr id="160" name="円/楕円 159"/>
        <xdr:cNvSpPr/>
      </xdr:nvSpPr>
      <xdr:spPr>
        <a:xfrm>
          <a:off x="1397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109660</xdr:rowOff>
    </xdr:from>
    <xdr:ext cx="762000" cy="259045"/>
    <xdr:sp macro="" textlink="">
      <xdr:nvSpPr>
        <xdr:cNvPr id="161" name="テキスト ボックス 160"/>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[125,497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150,314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適正化計画による職員削減により着実にコストの削減を図ってきており、類似団体平均を若干ではあるものの下回った。引き続き定員適正化計画による職員削減の実施、指定管理者制度の導入など業務の外部委託化を進め、コストの低減を図っていく。</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72067</xdr:rowOff>
    </xdr:from>
    <xdr:to>
      <xdr:col>7</xdr:col>
      <xdr:colOff>152400</xdr:colOff>
      <xdr:row>81</xdr:row>
      <xdr:rowOff>72402</xdr:rowOff>
    </xdr:to>
    <xdr:cxnSp macro="">
      <xdr:nvCxnSpPr>
        <xdr:cNvPr id="197" name="直線コネクタ 196"/>
        <xdr:cNvCxnSpPr/>
      </xdr:nvCxnSpPr>
      <xdr:spPr>
        <a:xfrm flipV="1">
          <a:off x="4114800" y="13959517"/>
          <a:ext cx="838200" cy="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56844</xdr:rowOff>
    </xdr:from>
    <xdr:ext cx="762000" cy="259045"/>
    <xdr:sp macro="" textlink="">
      <xdr:nvSpPr>
        <xdr:cNvPr id="198" name="人件費・物件費等の状況平均値テキスト"/>
        <xdr:cNvSpPr txBox="1"/>
      </xdr:nvSpPr>
      <xdr:spPr>
        <a:xfrm>
          <a:off x="5041900" y="13944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71572</xdr:rowOff>
    </xdr:from>
    <xdr:to>
      <xdr:col>6</xdr:col>
      <xdr:colOff>0</xdr:colOff>
      <xdr:row>81</xdr:row>
      <xdr:rowOff>72402</xdr:rowOff>
    </xdr:to>
    <xdr:cxnSp macro="">
      <xdr:nvCxnSpPr>
        <xdr:cNvPr id="200" name="直線コネクタ 199"/>
        <xdr:cNvCxnSpPr/>
      </xdr:nvCxnSpPr>
      <xdr:spPr>
        <a:xfrm>
          <a:off x="3225800" y="13959022"/>
          <a:ext cx="889000" cy="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121023</xdr:rowOff>
    </xdr:from>
    <xdr:ext cx="736600" cy="259045"/>
    <xdr:sp macro="" textlink="">
      <xdr:nvSpPr>
        <xdr:cNvPr id="202" name="テキスト ボックス 201"/>
        <xdr:cNvSpPr txBox="1"/>
      </xdr:nvSpPr>
      <xdr:spPr>
        <a:xfrm>
          <a:off x="3733800" y="1366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60661</xdr:rowOff>
    </xdr:from>
    <xdr:to>
      <xdr:col>4</xdr:col>
      <xdr:colOff>482600</xdr:colOff>
      <xdr:row>81</xdr:row>
      <xdr:rowOff>71572</xdr:rowOff>
    </xdr:to>
    <xdr:cxnSp macro="">
      <xdr:nvCxnSpPr>
        <xdr:cNvPr id="203" name="直線コネクタ 202"/>
        <xdr:cNvCxnSpPr/>
      </xdr:nvCxnSpPr>
      <xdr:spPr>
        <a:xfrm>
          <a:off x="2336800" y="13948111"/>
          <a:ext cx="889000" cy="1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163531</xdr:rowOff>
    </xdr:from>
    <xdr:to>
      <xdr:col>4</xdr:col>
      <xdr:colOff>533400</xdr:colOff>
      <xdr:row>81</xdr:row>
      <xdr:rowOff>93681</xdr:rowOff>
    </xdr:to>
    <xdr:sp macro="" textlink="">
      <xdr:nvSpPr>
        <xdr:cNvPr id="204" name="フローチャート : 判断 203"/>
        <xdr:cNvSpPr/>
      </xdr:nvSpPr>
      <xdr:spPr>
        <a:xfrm>
          <a:off x="3175000" y="13879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103858</xdr:rowOff>
    </xdr:from>
    <xdr:ext cx="762000" cy="259045"/>
    <xdr:sp macro="" textlink="">
      <xdr:nvSpPr>
        <xdr:cNvPr id="205" name="テキスト ボックス 204"/>
        <xdr:cNvSpPr txBox="1"/>
      </xdr:nvSpPr>
      <xdr:spPr>
        <a:xfrm>
          <a:off x="2844800" y="13648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60661</xdr:rowOff>
    </xdr:from>
    <xdr:to>
      <xdr:col>3</xdr:col>
      <xdr:colOff>279400</xdr:colOff>
      <xdr:row>81</xdr:row>
      <xdr:rowOff>64621</xdr:rowOff>
    </xdr:to>
    <xdr:cxnSp macro="">
      <xdr:nvCxnSpPr>
        <xdr:cNvPr id="206" name="直線コネクタ 205"/>
        <xdr:cNvCxnSpPr/>
      </xdr:nvCxnSpPr>
      <xdr:spPr>
        <a:xfrm flipV="1">
          <a:off x="1447800" y="13948111"/>
          <a:ext cx="889000" cy="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156404</xdr:rowOff>
    </xdr:from>
    <xdr:to>
      <xdr:col>3</xdr:col>
      <xdr:colOff>330200</xdr:colOff>
      <xdr:row>81</xdr:row>
      <xdr:rowOff>86554</xdr:rowOff>
    </xdr:to>
    <xdr:sp macro="" textlink="">
      <xdr:nvSpPr>
        <xdr:cNvPr id="207" name="フローチャート : 判断 206"/>
        <xdr:cNvSpPr/>
      </xdr:nvSpPr>
      <xdr:spPr>
        <a:xfrm>
          <a:off x="2286000" y="1387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96731</xdr:rowOff>
    </xdr:from>
    <xdr:ext cx="762000" cy="259045"/>
    <xdr:sp macro="" textlink="">
      <xdr:nvSpPr>
        <xdr:cNvPr id="208" name="テキスト ボックス 207"/>
        <xdr:cNvSpPr txBox="1"/>
      </xdr:nvSpPr>
      <xdr:spPr>
        <a:xfrm>
          <a:off x="1955800" y="1364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159158</xdr:rowOff>
    </xdr:from>
    <xdr:to>
      <xdr:col>2</xdr:col>
      <xdr:colOff>127000</xdr:colOff>
      <xdr:row>81</xdr:row>
      <xdr:rowOff>89308</xdr:rowOff>
    </xdr:to>
    <xdr:sp macro="" textlink="">
      <xdr:nvSpPr>
        <xdr:cNvPr id="209" name="フローチャート : 判断 208"/>
        <xdr:cNvSpPr/>
      </xdr:nvSpPr>
      <xdr:spPr>
        <a:xfrm>
          <a:off x="1397000" y="1387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99485</xdr:rowOff>
    </xdr:from>
    <xdr:ext cx="762000" cy="259045"/>
    <xdr:sp macro="" textlink="">
      <xdr:nvSpPr>
        <xdr:cNvPr id="210" name="テキスト ボックス 209"/>
        <xdr:cNvSpPr txBox="1"/>
      </xdr:nvSpPr>
      <xdr:spPr>
        <a:xfrm>
          <a:off x="1066800" y="1364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21267</xdr:rowOff>
    </xdr:from>
    <xdr:to>
      <xdr:col>7</xdr:col>
      <xdr:colOff>203200</xdr:colOff>
      <xdr:row>81</xdr:row>
      <xdr:rowOff>122867</xdr:rowOff>
    </xdr:to>
    <xdr:sp macro="" textlink="">
      <xdr:nvSpPr>
        <xdr:cNvPr id="216" name="円/楕円 215"/>
        <xdr:cNvSpPr/>
      </xdr:nvSpPr>
      <xdr:spPr>
        <a:xfrm>
          <a:off x="4902200" y="1390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113994</xdr:rowOff>
    </xdr:from>
    <xdr:ext cx="762000" cy="259045"/>
    <xdr:sp macro="" textlink="">
      <xdr:nvSpPr>
        <xdr:cNvPr id="217" name="人件費・物件費等の状況該当値テキスト"/>
        <xdr:cNvSpPr txBox="1"/>
      </xdr:nvSpPr>
      <xdr:spPr>
        <a:xfrm>
          <a:off x="5041900" y="1382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125,497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21602</xdr:rowOff>
    </xdr:from>
    <xdr:to>
      <xdr:col>6</xdr:col>
      <xdr:colOff>50800</xdr:colOff>
      <xdr:row>81</xdr:row>
      <xdr:rowOff>123202</xdr:rowOff>
    </xdr:to>
    <xdr:sp macro="" textlink="">
      <xdr:nvSpPr>
        <xdr:cNvPr id="218" name="円/楕円 217"/>
        <xdr:cNvSpPr/>
      </xdr:nvSpPr>
      <xdr:spPr>
        <a:xfrm>
          <a:off x="4064000" y="139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107979</xdr:rowOff>
    </xdr:from>
    <xdr:ext cx="736600" cy="259045"/>
    <xdr:sp macro="" textlink="">
      <xdr:nvSpPr>
        <xdr:cNvPr id="219" name="テキスト ボックス 218"/>
        <xdr:cNvSpPr txBox="1"/>
      </xdr:nvSpPr>
      <xdr:spPr>
        <a:xfrm>
          <a:off x="3733800" y="13995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125,691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20772</xdr:rowOff>
    </xdr:from>
    <xdr:to>
      <xdr:col>4</xdr:col>
      <xdr:colOff>533400</xdr:colOff>
      <xdr:row>81</xdr:row>
      <xdr:rowOff>122372</xdr:rowOff>
    </xdr:to>
    <xdr:sp macro="" textlink="">
      <xdr:nvSpPr>
        <xdr:cNvPr id="220" name="円/楕円 219"/>
        <xdr:cNvSpPr/>
      </xdr:nvSpPr>
      <xdr:spPr>
        <a:xfrm>
          <a:off x="3175000" y="1390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107149</xdr:rowOff>
    </xdr:from>
    <xdr:ext cx="762000" cy="259045"/>
    <xdr:sp macro="" textlink="">
      <xdr:nvSpPr>
        <xdr:cNvPr id="221" name="テキスト ボックス 220"/>
        <xdr:cNvSpPr txBox="1"/>
      </xdr:nvSpPr>
      <xdr:spPr>
        <a:xfrm>
          <a:off x="2844800" y="1399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125,210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9861</xdr:rowOff>
    </xdr:from>
    <xdr:to>
      <xdr:col>3</xdr:col>
      <xdr:colOff>330200</xdr:colOff>
      <xdr:row>81</xdr:row>
      <xdr:rowOff>111461</xdr:rowOff>
    </xdr:to>
    <xdr:sp macro="" textlink="">
      <xdr:nvSpPr>
        <xdr:cNvPr id="222" name="円/楕円 221"/>
        <xdr:cNvSpPr/>
      </xdr:nvSpPr>
      <xdr:spPr>
        <a:xfrm>
          <a:off x="2286000" y="1389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96238</xdr:rowOff>
    </xdr:from>
    <xdr:ext cx="762000" cy="259045"/>
    <xdr:sp macro="" textlink="">
      <xdr:nvSpPr>
        <xdr:cNvPr id="223" name="テキスト ボックス 222"/>
        <xdr:cNvSpPr txBox="1"/>
      </xdr:nvSpPr>
      <xdr:spPr>
        <a:xfrm>
          <a:off x="1955800" y="1398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118,879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13821</xdr:rowOff>
    </xdr:from>
    <xdr:to>
      <xdr:col>2</xdr:col>
      <xdr:colOff>127000</xdr:colOff>
      <xdr:row>81</xdr:row>
      <xdr:rowOff>115421</xdr:rowOff>
    </xdr:to>
    <xdr:sp macro="" textlink="">
      <xdr:nvSpPr>
        <xdr:cNvPr id="224" name="円/楕円 223"/>
        <xdr:cNvSpPr/>
      </xdr:nvSpPr>
      <xdr:spPr>
        <a:xfrm>
          <a:off x="1397000" y="139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100198</xdr:rowOff>
    </xdr:from>
    <xdr:ext cx="762000" cy="259045"/>
    <xdr:sp macro="" textlink="">
      <xdr:nvSpPr>
        <xdr:cNvPr id="225" name="テキスト ボックス 224"/>
        <xdr:cNvSpPr txBox="1"/>
      </xdr:nvSpPr>
      <xdr:spPr>
        <a:xfrm>
          <a:off x="1066800" y="1398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121,177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類似団体平均を下回っている。今後も昇給・昇格制度の適正な運用などにより引き続き給与の適正化に努める。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107648</xdr:rowOff>
    </xdr:from>
    <xdr:to>
      <xdr:col>24</xdr:col>
      <xdr:colOff>558800</xdr:colOff>
      <xdr:row>80</xdr:row>
      <xdr:rowOff>153609</xdr:rowOff>
    </xdr:to>
    <xdr:cxnSp macro="">
      <xdr:nvCxnSpPr>
        <xdr:cNvPr id="261" name="直線コネクタ 260"/>
        <xdr:cNvCxnSpPr/>
      </xdr:nvCxnSpPr>
      <xdr:spPr>
        <a:xfrm>
          <a:off x="16179800" y="13823648"/>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62"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73177</xdr:rowOff>
    </xdr:from>
    <xdr:to>
      <xdr:col>23</xdr:col>
      <xdr:colOff>406400</xdr:colOff>
      <xdr:row>80</xdr:row>
      <xdr:rowOff>107648</xdr:rowOff>
    </xdr:to>
    <xdr:cxnSp macro="">
      <xdr:nvCxnSpPr>
        <xdr:cNvPr id="264" name="直線コネクタ 263"/>
        <xdr:cNvCxnSpPr/>
      </xdr:nvCxnSpPr>
      <xdr:spPr>
        <a:xfrm>
          <a:off x="15290800" y="1378917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5" name="フローチャート : 判断 26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66" name="テキスト ボックス 265"/>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50195</xdr:rowOff>
    </xdr:from>
    <xdr:to>
      <xdr:col>22</xdr:col>
      <xdr:colOff>203200</xdr:colOff>
      <xdr:row>80</xdr:row>
      <xdr:rowOff>73177</xdr:rowOff>
    </xdr:to>
    <xdr:cxnSp macro="">
      <xdr:nvCxnSpPr>
        <xdr:cNvPr id="267" name="直線コネクタ 266"/>
        <xdr:cNvCxnSpPr/>
      </xdr:nvCxnSpPr>
      <xdr:spPr>
        <a:xfrm>
          <a:off x="14401800" y="1376619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3023</xdr:rowOff>
    </xdr:from>
    <xdr:to>
      <xdr:col>22</xdr:col>
      <xdr:colOff>254000</xdr:colOff>
      <xdr:row>84</xdr:row>
      <xdr:rowOff>104623</xdr:rowOff>
    </xdr:to>
    <xdr:sp macro="" textlink="">
      <xdr:nvSpPr>
        <xdr:cNvPr id="268" name="フローチャート : 判断 267"/>
        <xdr:cNvSpPr/>
      </xdr:nvSpPr>
      <xdr:spPr>
        <a:xfrm>
          <a:off x="15240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89400</xdr:rowOff>
    </xdr:from>
    <xdr:ext cx="762000" cy="259045"/>
    <xdr:sp macro="" textlink="">
      <xdr:nvSpPr>
        <xdr:cNvPr id="269" name="テキスト ボックス 268"/>
        <xdr:cNvSpPr txBox="1"/>
      </xdr:nvSpPr>
      <xdr:spPr>
        <a:xfrm>
          <a:off x="149098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50195</xdr:rowOff>
    </xdr:from>
    <xdr:to>
      <xdr:col>21</xdr:col>
      <xdr:colOff>0</xdr:colOff>
      <xdr:row>86</xdr:row>
      <xdr:rowOff>78618</xdr:rowOff>
    </xdr:to>
    <xdr:cxnSp macro="">
      <xdr:nvCxnSpPr>
        <xdr:cNvPr id="270" name="直線コネクタ 269"/>
        <xdr:cNvCxnSpPr/>
      </xdr:nvCxnSpPr>
      <xdr:spPr>
        <a:xfrm flipV="1">
          <a:off x="13512800" y="13766195"/>
          <a:ext cx="889000" cy="105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140002</xdr:rowOff>
    </xdr:from>
    <xdr:to>
      <xdr:col>21</xdr:col>
      <xdr:colOff>50800</xdr:colOff>
      <xdr:row>84</xdr:row>
      <xdr:rowOff>70152</xdr:rowOff>
    </xdr:to>
    <xdr:sp macro="" textlink="">
      <xdr:nvSpPr>
        <xdr:cNvPr id="271" name="フローチャート : 判断 270"/>
        <xdr:cNvSpPr/>
      </xdr:nvSpPr>
      <xdr:spPr>
        <a:xfrm>
          <a:off x="14351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54929</xdr:rowOff>
    </xdr:from>
    <xdr:ext cx="762000" cy="259045"/>
    <xdr:sp macro="" textlink="">
      <xdr:nvSpPr>
        <xdr:cNvPr id="272" name="テキスト ボックス 271"/>
        <xdr:cNvSpPr txBox="1"/>
      </xdr:nvSpPr>
      <xdr:spPr>
        <a:xfrm>
          <a:off x="14020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73" name="フローチャート : 判断 272"/>
        <xdr:cNvSpPr/>
      </xdr:nvSpPr>
      <xdr:spPr>
        <a:xfrm>
          <a:off x="13462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139898</xdr:rowOff>
    </xdr:from>
    <xdr:ext cx="762000" cy="259045"/>
    <xdr:sp macro="" textlink="">
      <xdr:nvSpPr>
        <xdr:cNvPr id="274" name="テキスト ボックス 273"/>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80</xdr:row>
      <xdr:rowOff>102809</xdr:rowOff>
    </xdr:from>
    <xdr:to>
      <xdr:col>24</xdr:col>
      <xdr:colOff>609600</xdr:colOff>
      <xdr:row>81</xdr:row>
      <xdr:rowOff>32959</xdr:rowOff>
    </xdr:to>
    <xdr:sp macro="" textlink="">
      <xdr:nvSpPr>
        <xdr:cNvPr id="280" name="円/楕円 279"/>
        <xdr:cNvSpPr/>
      </xdr:nvSpPr>
      <xdr:spPr>
        <a:xfrm>
          <a:off x="16967200" y="1381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24086</xdr:rowOff>
    </xdr:from>
    <xdr:ext cx="762000" cy="259045"/>
    <xdr:sp macro="" textlink="">
      <xdr:nvSpPr>
        <xdr:cNvPr id="281" name="給与水準   （国との比較）該当値テキスト"/>
        <xdr:cNvSpPr txBox="1"/>
      </xdr:nvSpPr>
      <xdr:spPr>
        <a:xfrm>
          <a:off x="17106900" y="13740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56848</xdr:rowOff>
    </xdr:from>
    <xdr:to>
      <xdr:col>23</xdr:col>
      <xdr:colOff>457200</xdr:colOff>
      <xdr:row>80</xdr:row>
      <xdr:rowOff>158448</xdr:rowOff>
    </xdr:to>
    <xdr:sp macro="" textlink="">
      <xdr:nvSpPr>
        <xdr:cNvPr id="282" name="円/楕円 281"/>
        <xdr:cNvSpPr/>
      </xdr:nvSpPr>
      <xdr:spPr>
        <a:xfrm>
          <a:off x="16129000" y="1377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168625</xdr:rowOff>
    </xdr:from>
    <xdr:ext cx="736600" cy="259045"/>
    <xdr:sp macro="" textlink="">
      <xdr:nvSpPr>
        <xdr:cNvPr id="283" name="テキスト ボックス 282"/>
        <xdr:cNvSpPr txBox="1"/>
      </xdr:nvSpPr>
      <xdr:spPr>
        <a:xfrm>
          <a:off x="15798800" y="13541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22377</xdr:rowOff>
    </xdr:from>
    <xdr:to>
      <xdr:col>22</xdr:col>
      <xdr:colOff>254000</xdr:colOff>
      <xdr:row>80</xdr:row>
      <xdr:rowOff>123977</xdr:rowOff>
    </xdr:to>
    <xdr:sp macro="" textlink="">
      <xdr:nvSpPr>
        <xdr:cNvPr id="284" name="円/楕円 283"/>
        <xdr:cNvSpPr/>
      </xdr:nvSpPr>
      <xdr:spPr>
        <a:xfrm>
          <a:off x="15240000" y="1373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134154</xdr:rowOff>
    </xdr:from>
    <xdr:ext cx="762000" cy="259045"/>
    <xdr:sp macro="" textlink="">
      <xdr:nvSpPr>
        <xdr:cNvPr id="285" name="テキスト ボックス 284"/>
        <xdr:cNvSpPr txBox="1"/>
      </xdr:nvSpPr>
      <xdr:spPr>
        <a:xfrm>
          <a:off x="14909800" y="1350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20</xdr:col>
      <xdr:colOff>635000</xdr:colOff>
      <xdr:row>79</xdr:row>
      <xdr:rowOff>170845</xdr:rowOff>
    </xdr:from>
    <xdr:to>
      <xdr:col>21</xdr:col>
      <xdr:colOff>50800</xdr:colOff>
      <xdr:row>80</xdr:row>
      <xdr:rowOff>100995</xdr:rowOff>
    </xdr:to>
    <xdr:sp macro="" textlink="">
      <xdr:nvSpPr>
        <xdr:cNvPr id="286" name="円/楕円 285"/>
        <xdr:cNvSpPr/>
      </xdr:nvSpPr>
      <xdr:spPr>
        <a:xfrm>
          <a:off x="14351000" y="1371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78</xdr:row>
      <xdr:rowOff>111172</xdr:rowOff>
    </xdr:from>
    <xdr:ext cx="762000" cy="259045"/>
    <xdr:sp macro="" textlink="">
      <xdr:nvSpPr>
        <xdr:cNvPr id="287" name="テキスト ボックス 286"/>
        <xdr:cNvSpPr txBox="1"/>
      </xdr:nvSpPr>
      <xdr:spPr>
        <a:xfrm>
          <a:off x="14020800" y="1348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27818</xdr:rowOff>
    </xdr:from>
    <xdr:to>
      <xdr:col>19</xdr:col>
      <xdr:colOff>533400</xdr:colOff>
      <xdr:row>86</xdr:row>
      <xdr:rowOff>129418</xdr:rowOff>
    </xdr:to>
    <xdr:sp macro="" textlink="">
      <xdr:nvSpPr>
        <xdr:cNvPr id="288" name="円/楕円 287"/>
        <xdr:cNvSpPr/>
      </xdr:nvSpPr>
      <xdr:spPr>
        <a:xfrm>
          <a:off x="13462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139595</xdr:rowOff>
    </xdr:from>
    <xdr:ext cx="762000" cy="259045"/>
    <xdr:sp macro="" textlink="">
      <xdr:nvSpPr>
        <xdr:cNvPr id="289" name="テキスト ボックス 288"/>
        <xdr:cNvSpPr txBox="1"/>
      </xdr:nvSpPr>
      <xdr:spPr>
        <a:xfrm>
          <a:off x="13131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適正化計画を策定し将来の職員構成や財政状況を考慮した必要最小限の職員採用を行った結果、対前年度比０．１３ポイントの減となり、若干ではあるもの類似団体平均を下回った。今後も業務の効率化を図るなど、引き続き職員数の削減に努める。</a:t>
          </a: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4233</xdr:rowOff>
    </xdr:from>
    <xdr:to>
      <xdr:col>24</xdr:col>
      <xdr:colOff>558800</xdr:colOff>
      <xdr:row>62</xdr:row>
      <xdr:rowOff>30374</xdr:rowOff>
    </xdr:to>
    <xdr:cxnSp macro="">
      <xdr:nvCxnSpPr>
        <xdr:cNvPr id="324" name="直線コネクタ 323"/>
        <xdr:cNvCxnSpPr/>
      </xdr:nvCxnSpPr>
      <xdr:spPr>
        <a:xfrm flipV="1">
          <a:off x="16179800" y="10634133"/>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100982</xdr:rowOff>
    </xdr:from>
    <xdr:ext cx="762000" cy="259045"/>
    <xdr:sp macro="" textlink="">
      <xdr:nvSpPr>
        <xdr:cNvPr id="325" name="定員管理の状況平均値テキスト"/>
        <xdr:cNvSpPr txBox="1"/>
      </xdr:nvSpPr>
      <xdr:spPr>
        <a:xfrm>
          <a:off x="17106900" y="10559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30374</xdr:rowOff>
    </xdr:from>
    <xdr:to>
      <xdr:col>23</xdr:col>
      <xdr:colOff>406400</xdr:colOff>
      <xdr:row>62</xdr:row>
      <xdr:rowOff>96731</xdr:rowOff>
    </xdr:to>
    <xdr:cxnSp macro="">
      <xdr:nvCxnSpPr>
        <xdr:cNvPr id="327" name="直線コネクタ 326"/>
        <xdr:cNvCxnSpPr/>
      </xdr:nvCxnSpPr>
      <xdr:spPr>
        <a:xfrm flipV="1">
          <a:off x="15290800" y="10660274"/>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8" name="フローチャート : 判断 327"/>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45102</xdr:rowOff>
    </xdr:from>
    <xdr:ext cx="736600" cy="259045"/>
    <xdr:sp macro="" textlink="">
      <xdr:nvSpPr>
        <xdr:cNvPr id="329" name="テキスト ボックス 328"/>
        <xdr:cNvSpPr txBox="1"/>
      </xdr:nvSpPr>
      <xdr:spPr>
        <a:xfrm>
          <a:off x="15798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96731</xdr:rowOff>
    </xdr:from>
    <xdr:to>
      <xdr:col>22</xdr:col>
      <xdr:colOff>203200</xdr:colOff>
      <xdr:row>63</xdr:row>
      <xdr:rowOff>5715</xdr:rowOff>
    </xdr:to>
    <xdr:cxnSp macro="">
      <xdr:nvCxnSpPr>
        <xdr:cNvPr id="330" name="直線コネクタ 329"/>
        <xdr:cNvCxnSpPr/>
      </xdr:nvCxnSpPr>
      <xdr:spPr>
        <a:xfrm flipV="1">
          <a:off x="14401800" y="1072663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131445</xdr:rowOff>
    </xdr:from>
    <xdr:to>
      <xdr:col>22</xdr:col>
      <xdr:colOff>254000</xdr:colOff>
      <xdr:row>61</xdr:row>
      <xdr:rowOff>61595</xdr:rowOff>
    </xdr:to>
    <xdr:sp macro="" textlink="">
      <xdr:nvSpPr>
        <xdr:cNvPr id="331" name="フローチャート : 判断 330"/>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71772</xdr:rowOff>
    </xdr:from>
    <xdr:ext cx="762000" cy="259045"/>
    <xdr:sp macro="" textlink="">
      <xdr:nvSpPr>
        <xdr:cNvPr id="332" name="テキスト ボックス 331"/>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5715</xdr:rowOff>
    </xdr:from>
    <xdr:to>
      <xdr:col>21</xdr:col>
      <xdr:colOff>0</xdr:colOff>
      <xdr:row>63</xdr:row>
      <xdr:rowOff>68051</xdr:rowOff>
    </xdr:to>
    <xdr:cxnSp macro="">
      <xdr:nvCxnSpPr>
        <xdr:cNvPr id="333" name="直線コネクタ 332"/>
        <xdr:cNvCxnSpPr/>
      </xdr:nvCxnSpPr>
      <xdr:spPr>
        <a:xfrm flipV="1">
          <a:off x="13512800" y="10807065"/>
          <a:ext cx="889000" cy="6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135467</xdr:rowOff>
    </xdr:from>
    <xdr:to>
      <xdr:col>21</xdr:col>
      <xdr:colOff>50800</xdr:colOff>
      <xdr:row>61</xdr:row>
      <xdr:rowOff>65617</xdr:rowOff>
    </xdr:to>
    <xdr:sp macro="" textlink="">
      <xdr:nvSpPr>
        <xdr:cNvPr id="334" name="フローチャート : 判断 333"/>
        <xdr:cNvSpPr/>
      </xdr:nvSpPr>
      <xdr:spPr>
        <a:xfrm>
          <a:off x="14351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75794</xdr:rowOff>
    </xdr:from>
    <xdr:ext cx="762000" cy="259045"/>
    <xdr:sp macro="" textlink="">
      <xdr:nvSpPr>
        <xdr:cNvPr id="335" name="テキスト ボックス 334"/>
        <xdr:cNvSpPr txBox="1"/>
      </xdr:nvSpPr>
      <xdr:spPr>
        <a:xfrm>
          <a:off x="14020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141499</xdr:rowOff>
    </xdr:from>
    <xdr:to>
      <xdr:col>19</xdr:col>
      <xdr:colOff>533400</xdr:colOff>
      <xdr:row>61</xdr:row>
      <xdr:rowOff>71649</xdr:rowOff>
    </xdr:to>
    <xdr:sp macro="" textlink="">
      <xdr:nvSpPr>
        <xdr:cNvPr id="336" name="フローチャート : 判断 335"/>
        <xdr:cNvSpPr/>
      </xdr:nvSpPr>
      <xdr:spPr>
        <a:xfrm>
          <a:off x="13462000" y="10428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81826</xdr:rowOff>
    </xdr:from>
    <xdr:ext cx="762000" cy="259045"/>
    <xdr:sp macro="" textlink="">
      <xdr:nvSpPr>
        <xdr:cNvPr id="337" name="テキスト ボックス 336"/>
        <xdr:cNvSpPr txBox="1"/>
      </xdr:nvSpPr>
      <xdr:spPr>
        <a:xfrm>
          <a:off x="13131800" y="1019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124883</xdr:rowOff>
    </xdr:from>
    <xdr:to>
      <xdr:col>24</xdr:col>
      <xdr:colOff>609600</xdr:colOff>
      <xdr:row>62</xdr:row>
      <xdr:rowOff>55033</xdr:rowOff>
    </xdr:to>
    <xdr:sp macro="" textlink="">
      <xdr:nvSpPr>
        <xdr:cNvPr id="343" name="円/楕円 342"/>
        <xdr:cNvSpPr/>
      </xdr:nvSpPr>
      <xdr:spPr>
        <a:xfrm>
          <a:off x="169672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141410</xdr:rowOff>
    </xdr:from>
    <xdr:ext cx="762000" cy="259045"/>
    <xdr:sp macro="" textlink="">
      <xdr:nvSpPr>
        <xdr:cNvPr id="344" name="定員管理の状況該当値テキスト"/>
        <xdr:cNvSpPr txBox="1"/>
      </xdr:nvSpPr>
      <xdr:spPr>
        <a:xfrm>
          <a:off x="171069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151024</xdr:rowOff>
    </xdr:from>
    <xdr:to>
      <xdr:col>23</xdr:col>
      <xdr:colOff>457200</xdr:colOff>
      <xdr:row>62</xdr:row>
      <xdr:rowOff>81174</xdr:rowOff>
    </xdr:to>
    <xdr:sp macro="" textlink="">
      <xdr:nvSpPr>
        <xdr:cNvPr id="345" name="円/楕円 344"/>
        <xdr:cNvSpPr/>
      </xdr:nvSpPr>
      <xdr:spPr>
        <a:xfrm>
          <a:off x="16129000" y="106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65951</xdr:rowOff>
    </xdr:from>
    <xdr:ext cx="736600" cy="259045"/>
    <xdr:sp macro="" textlink="">
      <xdr:nvSpPr>
        <xdr:cNvPr id="346" name="テキスト ボックス 345"/>
        <xdr:cNvSpPr txBox="1"/>
      </xdr:nvSpPr>
      <xdr:spPr>
        <a:xfrm>
          <a:off x="15798800" y="10695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45931</xdr:rowOff>
    </xdr:from>
    <xdr:to>
      <xdr:col>22</xdr:col>
      <xdr:colOff>254000</xdr:colOff>
      <xdr:row>62</xdr:row>
      <xdr:rowOff>147531</xdr:rowOff>
    </xdr:to>
    <xdr:sp macro="" textlink="">
      <xdr:nvSpPr>
        <xdr:cNvPr id="347" name="円/楕円 346"/>
        <xdr:cNvSpPr/>
      </xdr:nvSpPr>
      <xdr:spPr>
        <a:xfrm>
          <a:off x="15240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132308</xdr:rowOff>
    </xdr:from>
    <xdr:ext cx="762000" cy="259045"/>
    <xdr:sp macro="" textlink="">
      <xdr:nvSpPr>
        <xdr:cNvPr id="348" name="テキスト ボックス 347"/>
        <xdr:cNvSpPr txBox="1"/>
      </xdr:nvSpPr>
      <xdr:spPr>
        <a:xfrm>
          <a:off x="14909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126365</xdr:rowOff>
    </xdr:from>
    <xdr:to>
      <xdr:col>21</xdr:col>
      <xdr:colOff>50800</xdr:colOff>
      <xdr:row>63</xdr:row>
      <xdr:rowOff>56515</xdr:rowOff>
    </xdr:to>
    <xdr:sp macro="" textlink="">
      <xdr:nvSpPr>
        <xdr:cNvPr id="349" name="円/楕円 348"/>
        <xdr:cNvSpPr/>
      </xdr:nvSpPr>
      <xdr:spPr>
        <a:xfrm>
          <a:off x="14351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41292</xdr:rowOff>
    </xdr:from>
    <xdr:ext cx="762000" cy="259045"/>
    <xdr:sp macro="" textlink="">
      <xdr:nvSpPr>
        <xdr:cNvPr id="350" name="テキスト ボックス 349"/>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17251</xdr:rowOff>
    </xdr:from>
    <xdr:to>
      <xdr:col>19</xdr:col>
      <xdr:colOff>533400</xdr:colOff>
      <xdr:row>63</xdr:row>
      <xdr:rowOff>118851</xdr:rowOff>
    </xdr:to>
    <xdr:sp macro="" textlink="">
      <xdr:nvSpPr>
        <xdr:cNvPr id="351" name="円/楕円 350"/>
        <xdr:cNvSpPr/>
      </xdr:nvSpPr>
      <xdr:spPr>
        <a:xfrm>
          <a:off x="13462000" y="1081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103628</xdr:rowOff>
    </xdr:from>
    <xdr:ext cx="762000" cy="259045"/>
    <xdr:sp macro="" textlink="">
      <xdr:nvSpPr>
        <xdr:cNvPr id="352" name="テキスト ボックス 351"/>
        <xdr:cNvSpPr txBox="1"/>
      </xdr:nvSpPr>
      <xdr:spPr>
        <a:xfrm>
          <a:off x="13131800" y="1090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特例債等の元利償還金が増加したことや、普通交付税の減少などに伴い、対前年度比で０．２ポイントの増となった。依然として類似団体平均よりも高いことから今後も事業の見直しによる起債発行額の抑制や下水道事業の公債費充当財源繰出金の抑制などにより、公債費の抑制を図る。</a:t>
          </a: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88356</xdr:rowOff>
    </xdr:from>
    <xdr:to>
      <xdr:col>24</xdr:col>
      <xdr:colOff>558800</xdr:colOff>
      <xdr:row>43</xdr:row>
      <xdr:rowOff>102144</xdr:rowOff>
    </xdr:to>
    <xdr:cxnSp macro="">
      <xdr:nvCxnSpPr>
        <xdr:cNvPr id="387" name="直線コネクタ 386"/>
        <xdr:cNvCxnSpPr/>
      </xdr:nvCxnSpPr>
      <xdr:spPr>
        <a:xfrm>
          <a:off x="16179800" y="7460706"/>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8"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88356</xdr:rowOff>
    </xdr:from>
    <xdr:to>
      <xdr:col>23</xdr:col>
      <xdr:colOff>406400</xdr:colOff>
      <xdr:row>43</xdr:row>
      <xdr:rowOff>88356</xdr:rowOff>
    </xdr:to>
    <xdr:cxnSp macro="">
      <xdr:nvCxnSpPr>
        <xdr:cNvPr id="390" name="直線コネクタ 389"/>
        <xdr:cNvCxnSpPr/>
      </xdr:nvCxnSpPr>
      <xdr:spPr>
        <a:xfrm>
          <a:off x="15290800" y="74607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91" name="フローチャート : 判断 390"/>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37210</xdr:rowOff>
    </xdr:from>
    <xdr:ext cx="736600" cy="259045"/>
    <xdr:sp macro="" textlink="">
      <xdr:nvSpPr>
        <xdr:cNvPr id="392" name="テキスト ボックス 391"/>
        <xdr:cNvSpPr txBox="1"/>
      </xdr:nvSpPr>
      <xdr:spPr>
        <a:xfrm>
          <a:off x="15798800" y="672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88356</xdr:rowOff>
    </xdr:from>
    <xdr:to>
      <xdr:col>22</xdr:col>
      <xdr:colOff>203200</xdr:colOff>
      <xdr:row>43</xdr:row>
      <xdr:rowOff>88356</xdr:rowOff>
    </xdr:to>
    <xdr:cxnSp macro="">
      <xdr:nvCxnSpPr>
        <xdr:cNvPr id="393" name="直線コネクタ 392"/>
        <xdr:cNvCxnSpPr/>
      </xdr:nvCxnSpPr>
      <xdr:spPr>
        <a:xfrm>
          <a:off x="14401800" y="74607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48623</xdr:rowOff>
    </xdr:from>
    <xdr:to>
      <xdr:col>22</xdr:col>
      <xdr:colOff>254000</xdr:colOff>
      <xdr:row>40</xdr:row>
      <xdr:rowOff>150223</xdr:rowOff>
    </xdr:to>
    <xdr:sp macro="" textlink="">
      <xdr:nvSpPr>
        <xdr:cNvPr id="394" name="フローチャート : 判断 393"/>
        <xdr:cNvSpPr/>
      </xdr:nvSpPr>
      <xdr:spPr>
        <a:xfrm>
          <a:off x="15240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160400</xdr:rowOff>
    </xdr:from>
    <xdr:ext cx="762000" cy="259045"/>
    <xdr:sp macro="" textlink="">
      <xdr:nvSpPr>
        <xdr:cNvPr id="395" name="テキスト ボックス 394"/>
        <xdr:cNvSpPr txBox="1"/>
      </xdr:nvSpPr>
      <xdr:spPr>
        <a:xfrm>
          <a:off x="14909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74567</xdr:rowOff>
    </xdr:from>
    <xdr:to>
      <xdr:col>21</xdr:col>
      <xdr:colOff>0</xdr:colOff>
      <xdr:row>43</xdr:row>
      <xdr:rowOff>88356</xdr:rowOff>
    </xdr:to>
    <xdr:cxnSp macro="">
      <xdr:nvCxnSpPr>
        <xdr:cNvPr id="396" name="直線コネクタ 395"/>
        <xdr:cNvCxnSpPr/>
      </xdr:nvCxnSpPr>
      <xdr:spPr>
        <a:xfrm>
          <a:off x="13512800" y="744691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103777</xdr:rowOff>
    </xdr:from>
    <xdr:to>
      <xdr:col>21</xdr:col>
      <xdr:colOff>50800</xdr:colOff>
      <xdr:row>41</xdr:row>
      <xdr:rowOff>33927</xdr:rowOff>
    </xdr:to>
    <xdr:sp macro="" textlink="">
      <xdr:nvSpPr>
        <xdr:cNvPr id="397" name="フローチャート : 判断 396"/>
        <xdr:cNvSpPr/>
      </xdr:nvSpPr>
      <xdr:spPr>
        <a:xfrm>
          <a:off x="14351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44104</xdr:rowOff>
    </xdr:from>
    <xdr:ext cx="762000" cy="259045"/>
    <xdr:sp macro="" textlink="">
      <xdr:nvSpPr>
        <xdr:cNvPr id="398" name="テキスト ボックス 397"/>
        <xdr:cNvSpPr txBox="1"/>
      </xdr:nvSpPr>
      <xdr:spPr>
        <a:xfrm>
          <a:off x="14020800" y="67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145143</xdr:rowOff>
    </xdr:from>
    <xdr:to>
      <xdr:col>19</xdr:col>
      <xdr:colOff>533400</xdr:colOff>
      <xdr:row>41</xdr:row>
      <xdr:rowOff>75293</xdr:rowOff>
    </xdr:to>
    <xdr:sp macro="" textlink="">
      <xdr:nvSpPr>
        <xdr:cNvPr id="399" name="フローチャート : 判断 398"/>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85470</xdr:rowOff>
    </xdr:from>
    <xdr:ext cx="762000" cy="259045"/>
    <xdr:sp macro="" textlink="">
      <xdr:nvSpPr>
        <xdr:cNvPr id="400" name="テキスト ボックス 399"/>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51344</xdr:rowOff>
    </xdr:from>
    <xdr:to>
      <xdr:col>24</xdr:col>
      <xdr:colOff>609600</xdr:colOff>
      <xdr:row>43</xdr:row>
      <xdr:rowOff>152944</xdr:rowOff>
    </xdr:to>
    <xdr:sp macro="" textlink="">
      <xdr:nvSpPr>
        <xdr:cNvPr id="406" name="円/楕円 405"/>
        <xdr:cNvSpPr/>
      </xdr:nvSpPr>
      <xdr:spPr>
        <a:xfrm>
          <a:off x="16967200" y="742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23421</xdr:rowOff>
    </xdr:from>
    <xdr:ext cx="762000" cy="259045"/>
    <xdr:sp macro="" textlink="">
      <xdr:nvSpPr>
        <xdr:cNvPr id="407" name="公債費負担の状況該当値テキスト"/>
        <xdr:cNvSpPr txBox="1"/>
      </xdr:nvSpPr>
      <xdr:spPr>
        <a:xfrm>
          <a:off x="17106900" y="739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37556</xdr:rowOff>
    </xdr:from>
    <xdr:to>
      <xdr:col>23</xdr:col>
      <xdr:colOff>457200</xdr:colOff>
      <xdr:row>43</xdr:row>
      <xdr:rowOff>139156</xdr:rowOff>
    </xdr:to>
    <xdr:sp macro="" textlink="">
      <xdr:nvSpPr>
        <xdr:cNvPr id="408" name="円/楕円 407"/>
        <xdr:cNvSpPr/>
      </xdr:nvSpPr>
      <xdr:spPr>
        <a:xfrm>
          <a:off x="16129000" y="740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123933</xdr:rowOff>
    </xdr:from>
    <xdr:ext cx="736600" cy="259045"/>
    <xdr:sp macro="" textlink="">
      <xdr:nvSpPr>
        <xdr:cNvPr id="409" name="テキスト ボックス 408"/>
        <xdr:cNvSpPr txBox="1"/>
      </xdr:nvSpPr>
      <xdr:spPr>
        <a:xfrm>
          <a:off x="15798800" y="7496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37556</xdr:rowOff>
    </xdr:from>
    <xdr:to>
      <xdr:col>22</xdr:col>
      <xdr:colOff>254000</xdr:colOff>
      <xdr:row>43</xdr:row>
      <xdr:rowOff>139156</xdr:rowOff>
    </xdr:to>
    <xdr:sp macro="" textlink="">
      <xdr:nvSpPr>
        <xdr:cNvPr id="410" name="円/楕円 409"/>
        <xdr:cNvSpPr/>
      </xdr:nvSpPr>
      <xdr:spPr>
        <a:xfrm>
          <a:off x="15240000" y="740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123933</xdr:rowOff>
    </xdr:from>
    <xdr:ext cx="762000" cy="259045"/>
    <xdr:sp macro="" textlink="">
      <xdr:nvSpPr>
        <xdr:cNvPr id="411" name="テキスト ボックス 410"/>
        <xdr:cNvSpPr txBox="1"/>
      </xdr:nvSpPr>
      <xdr:spPr>
        <a:xfrm>
          <a:off x="14909800" y="749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37556</xdr:rowOff>
    </xdr:from>
    <xdr:to>
      <xdr:col>21</xdr:col>
      <xdr:colOff>50800</xdr:colOff>
      <xdr:row>43</xdr:row>
      <xdr:rowOff>139156</xdr:rowOff>
    </xdr:to>
    <xdr:sp macro="" textlink="">
      <xdr:nvSpPr>
        <xdr:cNvPr id="412" name="円/楕円 411"/>
        <xdr:cNvSpPr/>
      </xdr:nvSpPr>
      <xdr:spPr>
        <a:xfrm>
          <a:off x="14351000" y="740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123933</xdr:rowOff>
    </xdr:from>
    <xdr:ext cx="762000" cy="259045"/>
    <xdr:sp macro="" textlink="">
      <xdr:nvSpPr>
        <xdr:cNvPr id="413" name="テキスト ボックス 412"/>
        <xdr:cNvSpPr txBox="1"/>
      </xdr:nvSpPr>
      <xdr:spPr>
        <a:xfrm>
          <a:off x="14020800" y="749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23767</xdr:rowOff>
    </xdr:from>
    <xdr:to>
      <xdr:col>19</xdr:col>
      <xdr:colOff>533400</xdr:colOff>
      <xdr:row>43</xdr:row>
      <xdr:rowOff>125367</xdr:rowOff>
    </xdr:to>
    <xdr:sp macro="" textlink="">
      <xdr:nvSpPr>
        <xdr:cNvPr id="414" name="円/楕円 413"/>
        <xdr:cNvSpPr/>
      </xdr:nvSpPr>
      <xdr:spPr>
        <a:xfrm>
          <a:off x="13462000" y="739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110144</xdr:rowOff>
    </xdr:from>
    <xdr:ext cx="762000" cy="259045"/>
    <xdr:sp macro="" textlink="">
      <xdr:nvSpPr>
        <xdr:cNvPr id="415" name="テキスト ボックス 414"/>
        <xdr:cNvSpPr txBox="1"/>
      </xdr:nvSpPr>
      <xdr:spPr>
        <a:xfrm>
          <a:off x="13131800" y="748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の償還により、地方債残高が減少したことや、余剰金を財源とした財政調整基金への積立等により充当可能基金が増加したことに伴い将来負担比率が改善された。しかし、依然として類似団体平均を大きく上回っており、今後も定員適正化計画に基づく定員の適正化や事業の見直しなどによる起債発行額の抑制などに努める。</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43730</xdr:rowOff>
    </xdr:from>
    <xdr:to>
      <xdr:col>24</xdr:col>
      <xdr:colOff>558800</xdr:colOff>
      <xdr:row>19</xdr:row>
      <xdr:rowOff>137033</xdr:rowOff>
    </xdr:to>
    <xdr:cxnSp macro="">
      <xdr:nvCxnSpPr>
        <xdr:cNvPr id="449" name="直線コネクタ 448"/>
        <xdr:cNvCxnSpPr/>
      </xdr:nvCxnSpPr>
      <xdr:spPr>
        <a:xfrm flipV="1">
          <a:off x="16179800" y="3301280"/>
          <a:ext cx="838200" cy="9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30878</xdr:rowOff>
    </xdr:from>
    <xdr:ext cx="762000" cy="259045"/>
    <xdr:sp macro="" textlink="">
      <xdr:nvSpPr>
        <xdr:cNvPr id="450" name="将来負担の状況平均値テキスト"/>
        <xdr:cNvSpPr txBox="1"/>
      </xdr:nvSpPr>
      <xdr:spPr>
        <a:xfrm>
          <a:off x="17106900" y="2431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1" name="フローチャート : 判断 450"/>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137033</xdr:rowOff>
    </xdr:from>
    <xdr:to>
      <xdr:col>23</xdr:col>
      <xdr:colOff>406400</xdr:colOff>
      <xdr:row>19</xdr:row>
      <xdr:rowOff>169206</xdr:rowOff>
    </xdr:to>
    <xdr:cxnSp macro="">
      <xdr:nvCxnSpPr>
        <xdr:cNvPr id="452" name="直線コネクタ 451"/>
        <xdr:cNvCxnSpPr/>
      </xdr:nvCxnSpPr>
      <xdr:spPr>
        <a:xfrm flipV="1">
          <a:off x="15290800" y="33945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53" name="フローチャート : 判断 452"/>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159910</xdr:rowOff>
    </xdr:from>
    <xdr:ext cx="736600" cy="259045"/>
    <xdr:sp macro="" textlink="">
      <xdr:nvSpPr>
        <xdr:cNvPr id="454" name="テキスト ボックス 453"/>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169206</xdr:rowOff>
    </xdr:from>
    <xdr:to>
      <xdr:col>22</xdr:col>
      <xdr:colOff>203200</xdr:colOff>
      <xdr:row>20</xdr:row>
      <xdr:rowOff>99907</xdr:rowOff>
    </xdr:to>
    <xdr:cxnSp macro="">
      <xdr:nvCxnSpPr>
        <xdr:cNvPr id="455" name="直線コネクタ 454"/>
        <xdr:cNvCxnSpPr/>
      </xdr:nvCxnSpPr>
      <xdr:spPr>
        <a:xfrm flipV="1">
          <a:off x="14401800" y="3426756"/>
          <a:ext cx="889000" cy="10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19981</xdr:rowOff>
    </xdr:from>
    <xdr:to>
      <xdr:col>22</xdr:col>
      <xdr:colOff>254000</xdr:colOff>
      <xdr:row>15</xdr:row>
      <xdr:rowOff>121581</xdr:rowOff>
    </xdr:to>
    <xdr:sp macro="" textlink="">
      <xdr:nvSpPr>
        <xdr:cNvPr id="456" name="フローチャート : 判断 455"/>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131758</xdr:rowOff>
    </xdr:from>
    <xdr:ext cx="762000" cy="259045"/>
    <xdr:sp macro="" textlink="">
      <xdr:nvSpPr>
        <xdr:cNvPr id="457" name="テキスト ボックス 456"/>
        <xdr:cNvSpPr txBox="1"/>
      </xdr:nvSpPr>
      <xdr:spPr>
        <a:xfrm>
          <a:off x="14909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99907</xdr:rowOff>
    </xdr:from>
    <xdr:to>
      <xdr:col>21</xdr:col>
      <xdr:colOff>0</xdr:colOff>
      <xdr:row>22</xdr:row>
      <xdr:rowOff>15198</xdr:rowOff>
    </xdr:to>
    <xdr:cxnSp macro="">
      <xdr:nvCxnSpPr>
        <xdr:cNvPr id="458" name="直線コネクタ 457"/>
        <xdr:cNvCxnSpPr/>
      </xdr:nvCxnSpPr>
      <xdr:spPr>
        <a:xfrm flipV="1">
          <a:off x="13512800" y="3528907"/>
          <a:ext cx="889000" cy="25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50546</xdr:rowOff>
    </xdr:from>
    <xdr:to>
      <xdr:col>21</xdr:col>
      <xdr:colOff>50800</xdr:colOff>
      <xdr:row>15</xdr:row>
      <xdr:rowOff>152146</xdr:rowOff>
    </xdr:to>
    <xdr:sp macro="" textlink="">
      <xdr:nvSpPr>
        <xdr:cNvPr id="459" name="フローチャート : 判断 458"/>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162323</xdr:rowOff>
    </xdr:from>
    <xdr:ext cx="762000" cy="259045"/>
    <xdr:sp macro="" textlink="">
      <xdr:nvSpPr>
        <xdr:cNvPr id="460" name="テキスト ボックス 459"/>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61" name="フローチャート : 判断 460"/>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59241</xdr:rowOff>
    </xdr:from>
    <xdr:ext cx="762000" cy="259045"/>
    <xdr:sp macro="" textlink="">
      <xdr:nvSpPr>
        <xdr:cNvPr id="462" name="テキスト ボックス 461"/>
        <xdr:cNvSpPr txBox="1"/>
      </xdr:nvSpPr>
      <xdr:spPr>
        <a:xfrm>
          <a:off x="13131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164380</xdr:rowOff>
    </xdr:from>
    <xdr:to>
      <xdr:col>24</xdr:col>
      <xdr:colOff>609600</xdr:colOff>
      <xdr:row>19</xdr:row>
      <xdr:rowOff>94530</xdr:rowOff>
    </xdr:to>
    <xdr:sp macro="" textlink="">
      <xdr:nvSpPr>
        <xdr:cNvPr id="468" name="円/楕円 467"/>
        <xdr:cNvSpPr/>
      </xdr:nvSpPr>
      <xdr:spPr>
        <a:xfrm>
          <a:off x="16967200" y="325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136457</xdr:rowOff>
    </xdr:from>
    <xdr:ext cx="762000" cy="259045"/>
    <xdr:sp macro="" textlink="">
      <xdr:nvSpPr>
        <xdr:cNvPr id="469" name="将来負担の状況該当値テキスト"/>
        <xdr:cNvSpPr txBox="1"/>
      </xdr:nvSpPr>
      <xdr:spPr>
        <a:xfrm>
          <a:off x="17106900" y="322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115.7</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86233</xdr:rowOff>
    </xdr:from>
    <xdr:to>
      <xdr:col>23</xdr:col>
      <xdr:colOff>457200</xdr:colOff>
      <xdr:row>20</xdr:row>
      <xdr:rowOff>16383</xdr:rowOff>
    </xdr:to>
    <xdr:sp macro="" textlink="">
      <xdr:nvSpPr>
        <xdr:cNvPr id="470" name="円/楕円 469"/>
        <xdr:cNvSpPr/>
      </xdr:nvSpPr>
      <xdr:spPr>
        <a:xfrm>
          <a:off x="16129000" y="334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1160</xdr:rowOff>
    </xdr:from>
    <xdr:ext cx="736600" cy="259045"/>
    <xdr:sp macro="" textlink="">
      <xdr:nvSpPr>
        <xdr:cNvPr id="471" name="テキスト ボックス 470"/>
        <xdr:cNvSpPr txBox="1"/>
      </xdr:nvSpPr>
      <xdr:spPr>
        <a:xfrm>
          <a:off x="15798800" y="3430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127.3</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118406</xdr:rowOff>
    </xdr:from>
    <xdr:to>
      <xdr:col>22</xdr:col>
      <xdr:colOff>254000</xdr:colOff>
      <xdr:row>20</xdr:row>
      <xdr:rowOff>48556</xdr:rowOff>
    </xdr:to>
    <xdr:sp macro="" textlink="">
      <xdr:nvSpPr>
        <xdr:cNvPr id="472" name="円/楕円 471"/>
        <xdr:cNvSpPr/>
      </xdr:nvSpPr>
      <xdr:spPr>
        <a:xfrm>
          <a:off x="15240000" y="337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33333</xdr:rowOff>
    </xdr:from>
    <xdr:ext cx="762000" cy="259045"/>
    <xdr:sp macro="" textlink="">
      <xdr:nvSpPr>
        <xdr:cNvPr id="473" name="テキスト ボックス 472"/>
        <xdr:cNvSpPr txBox="1"/>
      </xdr:nvSpPr>
      <xdr:spPr>
        <a:xfrm>
          <a:off x="14909800" y="346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131.3</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49107</xdr:rowOff>
    </xdr:from>
    <xdr:to>
      <xdr:col>21</xdr:col>
      <xdr:colOff>50800</xdr:colOff>
      <xdr:row>20</xdr:row>
      <xdr:rowOff>150707</xdr:rowOff>
    </xdr:to>
    <xdr:sp macro="" textlink="">
      <xdr:nvSpPr>
        <xdr:cNvPr id="474" name="円/楕円 473"/>
        <xdr:cNvSpPr/>
      </xdr:nvSpPr>
      <xdr:spPr>
        <a:xfrm>
          <a:off x="14351000" y="347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135484</xdr:rowOff>
    </xdr:from>
    <xdr:ext cx="762000" cy="259045"/>
    <xdr:sp macro="" textlink="">
      <xdr:nvSpPr>
        <xdr:cNvPr id="475" name="テキスト ボックス 474"/>
        <xdr:cNvSpPr txBox="1"/>
      </xdr:nvSpPr>
      <xdr:spPr>
        <a:xfrm>
          <a:off x="14020800" y="356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144.0</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135848</xdr:rowOff>
    </xdr:from>
    <xdr:to>
      <xdr:col>19</xdr:col>
      <xdr:colOff>533400</xdr:colOff>
      <xdr:row>22</xdr:row>
      <xdr:rowOff>65998</xdr:rowOff>
    </xdr:to>
    <xdr:sp macro="" textlink="">
      <xdr:nvSpPr>
        <xdr:cNvPr id="476" name="円/楕円 475"/>
        <xdr:cNvSpPr/>
      </xdr:nvSpPr>
      <xdr:spPr>
        <a:xfrm>
          <a:off x="13462000" y="373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50775</xdr:rowOff>
    </xdr:from>
    <xdr:ext cx="762000" cy="259045"/>
    <xdr:sp macro="" textlink="">
      <xdr:nvSpPr>
        <xdr:cNvPr id="477" name="テキスト ボックス 476"/>
        <xdr:cNvSpPr txBox="1"/>
      </xdr:nvSpPr>
      <xdr:spPr>
        <a:xfrm>
          <a:off x="13131800" y="382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新潟県三条市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100,069
99,615
431.97
45,006,346
44,450,725
303,537
25,381,495
70,342,712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115.7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人件費は対前年度比で０．７ポイントの減の効果を上げている。定員適正化計画による職員数の削減等のコスト削減の効果によるものと考えられ、今後も引き続き、比率の抑制を図っていく。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142240</xdr:rowOff>
    </xdr:from>
    <xdr:to>
      <xdr:col>7</xdr:col>
      <xdr:colOff>15875</xdr:colOff>
      <xdr:row>37</xdr:row>
      <xdr:rowOff>24130</xdr:rowOff>
    </xdr:to>
    <xdr:cxnSp macro="">
      <xdr:nvCxnSpPr>
        <xdr:cNvPr id="66" name="直線コネクタ 65"/>
        <xdr:cNvCxnSpPr/>
      </xdr:nvCxnSpPr>
      <xdr:spPr>
        <a:xfrm flipV="1">
          <a:off x="3987800" y="63144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7"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24130</xdr:rowOff>
    </xdr:from>
    <xdr:to>
      <xdr:col>5</xdr:col>
      <xdr:colOff>549275</xdr:colOff>
      <xdr:row>37</xdr:row>
      <xdr:rowOff>85090</xdr:rowOff>
    </xdr:to>
    <xdr:cxnSp macro="">
      <xdr:nvCxnSpPr>
        <xdr:cNvPr id="69" name="直線コネクタ 68"/>
        <xdr:cNvCxnSpPr/>
      </xdr:nvCxnSpPr>
      <xdr:spPr>
        <a:xfrm flipV="1">
          <a:off x="3098800" y="6367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85090</xdr:rowOff>
    </xdr:from>
    <xdr:to>
      <xdr:col>4</xdr:col>
      <xdr:colOff>346075</xdr:colOff>
      <xdr:row>38</xdr:row>
      <xdr:rowOff>58420</xdr:rowOff>
    </xdr:to>
    <xdr:cxnSp macro="">
      <xdr:nvCxnSpPr>
        <xdr:cNvPr id="72" name="直線コネクタ 71"/>
        <xdr:cNvCxnSpPr/>
      </xdr:nvCxnSpPr>
      <xdr:spPr>
        <a:xfrm flipV="1">
          <a:off x="2209800" y="64287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47007</xdr:rowOff>
    </xdr:from>
    <xdr:ext cx="762000" cy="259045"/>
    <xdr:sp macro="" textlink="">
      <xdr:nvSpPr>
        <xdr:cNvPr id="74" name="テキスト ボックス 73"/>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58420</xdr:rowOff>
    </xdr:from>
    <xdr:to>
      <xdr:col>3</xdr:col>
      <xdr:colOff>142875</xdr:colOff>
      <xdr:row>39</xdr:row>
      <xdr:rowOff>16510</xdr:rowOff>
    </xdr:to>
    <xdr:cxnSp macro="">
      <xdr:nvCxnSpPr>
        <xdr:cNvPr id="75" name="直線コネクタ 74"/>
        <xdr:cNvCxnSpPr/>
      </xdr:nvCxnSpPr>
      <xdr:spPr>
        <a:xfrm flipV="1">
          <a:off x="1320800" y="65735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106680</xdr:rowOff>
    </xdr:from>
    <xdr:to>
      <xdr:col>3</xdr:col>
      <xdr:colOff>193675</xdr:colOff>
      <xdr:row>37</xdr:row>
      <xdr:rowOff>36830</xdr:rowOff>
    </xdr:to>
    <xdr:sp macro="" textlink="">
      <xdr:nvSpPr>
        <xdr:cNvPr id="76" name="フローチャート :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47007</xdr:rowOff>
    </xdr:from>
    <xdr:ext cx="762000" cy="259045"/>
    <xdr:sp macro="" textlink="">
      <xdr:nvSpPr>
        <xdr:cNvPr id="77" name="テキスト ボックス 76"/>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78" name="フローチャート : 判断 77"/>
        <xdr:cNvSpPr/>
      </xdr:nvSpPr>
      <xdr:spPr>
        <a:xfrm>
          <a:off x="1270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153687</xdr:rowOff>
    </xdr:from>
    <xdr:ext cx="762000" cy="259045"/>
    <xdr:sp macro="" textlink="">
      <xdr:nvSpPr>
        <xdr:cNvPr id="79" name="テキスト ボックス 78"/>
        <xdr:cNvSpPr txBox="1"/>
      </xdr:nvSpPr>
      <xdr:spPr>
        <a:xfrm>
          <a:off x="939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85" name="円/楕円 84"/>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63517</xdr:rowOff>
    </xdr:from>
    <xdr:ext cx="762000" cy="259045"/>
    <xdr:sp macro="" textlink="">
      <xdr:nvSpPr>
        <xdr:cNvPr id="86" name="人件費該当値テキスト"/>
        <xdr:cNvSpPr txBox="1"/>
      </xdr:nvSpPr>
      <xdr:spPr>
        <a:xfrm>
          <a:off x="49149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144780</xdr:rowOff>
    </xdr:from>
    <xdr:to>
      <xdr:col>5</xdr:col>
      <xdr:colOff>600075</xdr:colOff>
      <xdr:row>37</xdr:row>
      <xdr:rowOff>74930</xdr:rowOff>
    </xdr:to>
    <xdr:sp macro="" textlink="">
      <xdr:nvSpPr>
        <xdr:cNvPr id="87" name="円/楕円 86"/>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59707</xdr:rowOff>
    </xdr:from>
    <xdr:ext cx="736600" cy="259045"/>
    <xdr:sp macro="" textlink="">
      <xdr:nvSpPr>
        <xdr:cNvPr id="88" name="テキスト ボックス 87"/>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34290</xdr:rowOff>
    </xdr:from>
    <xdr:to>
      <xdr:col>4</xdr:col>
      <xdr:colOff>396875</xdr:colOff>
      <xdr:row>37</xdr:row>
      <xdr:rowOff>135890</xdr:rowOff>
    </xdr:to>
    <xdr:sp macro="" textlink="">
      <xdr:nvSpPr>
        <xdr:cNvPr id="89" name="円/楕円 88"/>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120667</xdr:rowOff>
    </xdr:from>
    <xdr:ext cx="762000" cy="259045"/>
    <xdr:sp macro="" textlink="">
      <xdr:nvSpPr>
        <xdr:cNvPr id="90" name="テキスト ボックス 89"/>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xdr:rowOff>
    </xdr:from>
    <xdr:to>
      <xdr:col>3</xdr:col>
      <xdr:colOff>193675</xdr:colOff>
      <xdr:row>38</xdr:row>
      <xdr:rowOff>109220</xdr:rowOff>
    </xdr:to>
    <xdr:sp macro="" textlink="">
      <xdr:nvSpPr>
        <xdr:cNvPr id="91" name="円/楕円 90"/>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93997</xdr:rowOff>
    </xdr:from>
    <xdr:ext cx="762000" cy="259045"/>
    <xdr:sp macro="" textlink="">
      <xdr:nvSpPr>
        <xdr:cNvPr id="92" name="テキスト ボックス 91"/>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137160</xdr:rowOff>
    </xdr:from>
    <xdr:to>
      <xdr:col>1</xdr:col>
      <xdr:colOff>676275</xdr:colOff>
      <xdr:row>39</xdr:row>
      <xdr:rowOff>67310</xdr:rowOff>
    </xdr:to>
    <xdr:sp macro="" textlink="">
      <xdr:nvSpPr>
        <xdr:cNvPr id="93" name="円/楕円 92"/>
        <xdr:cNvSpPr/>
      </xdr:nvSpPr>
      <xdr:spPr>
        <a:xfrm>
          <a:off x="1270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52087</xdr:rowOff>
    </xdr:from>
    <xdr:ext cx="762000" cy="259045"/>
    <xdr:sp macro="" textlink="">
      <xdr:nvSpPr>
        <xdr:cNvPr id="94" name="テキスト ボックス 93"/>
        <xdr:cNvSpPr txBox="1"/>
      </xdr:nvSpPr>
      <xdr:spPr>
        <a:xfrm>
          <a:off x="939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物件費は対前年度比で、０．２ポイント増加したものの、類似団体平均を下回っている。引き続き、業務の改善・効率化を進め、業務の無駄を排除し物件費の抑制に努める。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39370</xdr:rowOff>
    </xdr:from>
    <xdr:to>
      <xdr:col>24</xdr:col>
      <xdr:colOff>31750</xdr:colOff>
      <xdr:row>17</xdr:row>
      <xdr:rowOff>54610</xdr:rowOff>
    </xdr:to>
    <xdr:cxnSp macro="">
      <xdr:nvCxnSpPr>
        <xdr:cNvPr id="127" name="直線コネクタ 126"/>
        <xdr:cNvCxnSpPr/>
      </xdr:nvCxnSpPr>
      <xdr:spPr>
        <a:xfrm>
          <a:off x="15671800" y="29540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59707</xdr:rowOff>
    </xdr:from>
    <xdr:ext cx="762000" cy="259045"/>
    <xdr:sp macro="" textlink="">
      <xdr:nvSpPr>
        <xdr:cNvPr id="128" name="物件費平均値テキスト"/>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39370</xdr:rowOff>
    </xdr:from>
    <xdr:to>
      <xdr:col>22</xdr:col>
      <xdr:colOff>565150</xdr:colOff>
      <xdr:row>17</xdr:row>
      <xdr:rowOff>62230</xdr:rowOff>
    </xdr:to>
    <xdr:cxnSp macro="">
      <xdr:nvCxnSpPr>
        <xdr:cNvPr id="130" name="直線コネクタ 129"/>
        <xdr:cNvCxnSpPr/>
      </xdr:nvCxnSpPr>
      <xdr:spPr>
        <a:xfrm flipV="1">
          <a:off x="14782800" y="2954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135907</xdr:rowOff>
    </xdr:from>
    <xdr:ext cx="736600" cy="259045"/>
    <xdr:sp macro="" textlink="">
      <xdr:nvSpPr>
        <xdr:cNvPr id="132" name="テキスト ボックス 131"/>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1270</xdr:rowOff>
    </xdr:from>
    <xdr:to>
      <xdr:col>21</xdr:col>
      <xdr:colOff>361950</xdr:colOff>
      <xdr:row>17</xdr:row>
      <xdr:rowOff>62230</xdr:rowOff>
    </xdr:to>
    <xdr:cxnSp macro="">
      <xdr:nvCxnSpPr>
        <xdr:cNvPr id="133" name="直線コネクタ 132"/>
        <xdr:cNvCxnSpPr/>
      </xdr:nvCxnSpPr>
      <xdr:spPr>
        <a:xfrm>
          <a:off x="13893800" y="2915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72390</xdr:rowOff>
    </xdr:from>
    <xdr:to>
      <xdr:col>21</xdr:col>
      <xdr:colOff>412750</xdr:colOff>
      <xdr:row>18</xdr:row>
      <xdr:rowOff>2540</xdr:rowOff>
    </xdr:to>
    <xdr:sp macro="" textlink="">
      <xdr:nvSpPr>
        <xdr:cNvPr id="134" name="フローチャート : 判断 133"/>
        <xdr:cNvSpPr/>
      </xdr:nvSpPr>
      <xdr:spPr>
        <a:xfrm>
          <a:off x="14732000" y="29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158767</xdr:rowOff>
    </xdr:from>
    <xdr:ext cx="762000" cy="259045"/>
    <xdr:sp macro="" textlink="">
      <xdr:nvSpPr>
        <xdr:cNvPr id="135" name="テキスト ボックス 134"/>
        <xdr:cNvSpPr txBox="1"/>
      </xdr:nvSpPr>
      <xdr:spPr>
        <a:xfrm>
          <a:off x="14401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81280</xdr:rowOff>
    </xdr:from>
    <xdr:to>
      <xdr:col>20</xdr:col>
      <xdr:colOff>158750</xdr:colOff>
      <xdr:row>17</xdr:row>
      <xdr:rowOff>1270</xdr:rowOff>
    </xdr:to>
    <xdr:cxnSp macro="">
      <xdr:nvCxnSpPr>
        <xdr:cNvPr id="136" name="直線コネクタ 135"/>
        <xdr:cNvCxnSpPr/>
      </xdr:nvCxnSpPr>
      <xdr:spPr>
        <a:xfrm>
          <a:off x="13004800" y="2824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19050</xdr:rowOff>
    </xdr:from>
    <xdr:to>
      <xdr:col>20</xdr:col>
      <xdr:colOff>209550</xdr:colOff>
      <xdr:row>17</xdr:row>
      <xdr:rowOff>120650</xdr:rowOff>
    </xdr:to>
    <xdr:sp macro="" textlink="">
      <xdr:nvSpPr>
        <xdr:cNvPr id="137" name="フローチャート : 判断 136"/>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105427</xdr:rowOff>
    </xdr:from>
    <xdr:ext cx="762000" cy="259045"/>
    <xdr:sp macro="" textlink="">
      <xdr:nvSpPr>
        <xdr:cNvPr id="138" name="テキスト ボックス 137"/>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160020</xdr:rowOff>
    </xdr:from>
    <xdr:to>
      <xdr:col>19</xdr:col>
      <xdr:colOff>6350</xdr:colOff>
      <xdr:row>17</xdr:row>
      <xdr:rowOff>90170</xdr:rowOff>
    </xdr:to>
    <xdr:sp macro="" textlink="">
      <xdr:nvSpPr>
        <xdr:cNvPr id="139" name="フローチャート :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74947</xdr:rowOff>
    </xdr:from>
    <xdr:ext cx="762000" cy="259045"/>
    <xdr:sp macro="" textlink="">
      <xdr:nvSpPr>
        <xdr:cNvPr id="140" name="テキスト ボックス 139"/>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3810</xdr:rowOff>
    </xdr:from>
    <xdr:to>
      <xdr:col>24</xdr:col>
      <xdr:colOff>82550</xdr:colOff>
      <xdr:row>17</xdr:row>
      <xdr:rowOff>105410</xdr:rowOff>
    </xdr:to>
    <xdr:sp macro="" textlink="">
      <xdr:nvSpPr>
        <xdr:cNvPr id="146" name="円/楕円 145"/>
        <xdr:cNvSpPr/>
      </xdr:nvSpPr>
      <xdr:spPr>
        <a:xfrm>
          <a:off x="164592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20337</xdr:rowOff>
    </xdr:from>
    <xdr:ext cx="762000" cy="259045"/>
    <xdr:sp macro="" textlink="">
      <xdr:nvSpPr>
        <xdr:cNvPr id="147" name="物件費該当値テキスト"/>
        <xdr:cNvSpPr txBox="1"/>
      </xdr:nvSpPr>
      <xdr:spPr>
        <a:xfrm>
          <a:off x="16598900" y="276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160020</xdr:rowOff>
    </xdr:from>
    <xdr:to>
      <xdr:col>22</xdr:col>
      <xdr:colOff>615950</xdr:colOff>
      <xdr:row>17</xdr:row>
      <xdr:rowOff>90170</xdr:rowOff>
    </xdr:to>
    <xdr:sp macro="" textlink="">
      <xdr:nvSpPr>
        <xdr:cNvPr id="148" name="円/楕円 147"/>
        <xdr:cNvSpPr/>
      </xdr:nvSpPr>
      <xdr:spPr>
        <a:xfrm>
          <a:off x="15621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100347</xdr:rowOff>
    </xdr:from>
    <xdr:ext cx="736600" cy="259045"/>
    <xdr:sp macro="" textlink="">
      <xdr:nvSpPr>
        <xdr:cNvPr id="149" name="テキスト ボックス 148"/>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11430</xdr:rowOff>
    </xdr:from>
    <xdr:to>
      <xdr:col>21</xdr:col>
      <xdr:colOff>412750</xdr:colOff>
      <xdr:row>17</xdr:row>
      <xdr:rowOff>113030</xdr:rowOff>
    </xdr:to>
    <xdr:sp macro="" textlink="">
      <xdr:nvSpPr>
        <xdr:cNvPr id="150" name="円/楕円 149"/>
        <xdr:cNvSpPr/>
      </xdr:nvSpPr>
      <xdr:spPr>
        <a:xfrm>
          <a:off x="14732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123207</xdr:rowOff>
    </xdr:from>
    <xdr:ext cx="762000" cy="259045"/>
    <xdr:sp macro="" textlink="">
      <xdr:nvSpPr>
        <xdr:cNvPr id="151" name="テキスト ボックス 150"/>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121920</xdr:rowOff>
    </xdr:from>
    <xdr:to>
      <xdr:col>20</xdr:col>
      <xdr:colOff>209550</xdr:colOff>
      <xdr:row>17</xdr:row>
      <xdr:rowOff>52070</xdr:rowOff>
    </xdr:to>
    <xdr:sp macro="" textlink="">
      <xdr:nvSpPr>
        <xdr:cNvPr id="152" name="円/楕円 151"/>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62247</xdr:rowOff>
    </xdr:from>
    <xdr:ext cx="762000" cy="259045"/>
    <xdr:sp macro="" textlink="">
      <xdr:nvSpPr>
        <xdr:cNvPr id="153" name="テキスト ボックス 152"/>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30480</xdr:rowOff>
    </xdr:from>
    <xdr:to>
      <xdr:col>19</xdr:col>
      <xdr:colOff>6350</xdr:colOff>
      <xdr:row>16</xdr:row>
      <xdr:rowOff>132080</xdr:rowOff>
    </xdr:to>
    <xdr:sp macro="" textlink="">
      <xdr:nvSpPr>
        <xdr:cNvPr id="154" name="円/楕円 153"/>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142257</xdr:rowOff>
    </xdr:from>
    <xdr:ext cx="762000" cy="259045"/>
    <xdr:sp macro="" textlink="">
      <xdr:nvSpPr>
        <xdr:cNvPr id="155" name="テキスト ボックス 154"/>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扶助費は対前年度比で、０．６ポイント増加したものの、依然として類似団体平均を下回っている。今後も障がい者自立支援給付費の増加などが見込まれるが、執行の適正化等による抑制に努める。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137885</xdr:rowOff>
    </xdr:from>
    <xdr:to>
      <xdr:col>7</xdr:col>
      <xdr:colOff>15875</xdr:colOff>
      <xdr:row>55</xdr:row>
      <xdr:rowOff>31750</xdr:rowOff>
    </xdr:to>
    <xdr:cxnSp macro="">
      <xdr:nvCxnSpPr>
        <xdr:cNvPr id="190" name="直線コネクタ 189"/>
        <xdr:cNvCxnSpPr/>
      </xdr:nvCxnSpPr>
      <xdr:spPr>
        <a:xfrm>
          <a:off x="3987800" y="93961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168020</xdr:rowOff>
    </xdr:from>
    <xdr:ext cx="762000" cy="259045"/>
    <xdr:sp macro="" textlink="">
      <xdr:nvSpPr>
        <xdr:cNvPr id="191"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137885</xdr:rowOff>
    </xdr:from>
    <xdr:to>
      <xdr:col>5</xdr:col>
      <xdr:colOff>549275</xdr:colOff>
      <xdr:row>54</xdr:row>
      <xdr:rowOff>159657</xdr:rowOff>
    </xdr:to>
    <xdr:cxnSp macro="">
      <xdr:nvCxnSpPr>
        <xdr:cNvPr id="193" name="直線コネクタ 192"/>
        <xdr:cNvCxnSpPr/>
      </xdr:nvCxnSpPr>
      <xdr:spPr>
        <a:xfrm flipV="1">
          <a:off x="3098800" y="93961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5" name="テキスト ボックス 194"/>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55</xdr:row>
      <xdr:rowOff>9978</xdr:rowOff>
    </xdr:to>
    <xdr:cxnSp macro="">
      <xdr:nvCxnSpPr>
        <xdr:cNvPr id="196" name="直線コネクタ 195"/>
        <xdr:cNvCxnSpPr/>
      </xdr:nvCxnSpPr>
      <xdr:spPr>
        <a:xfrm flipV="1">
          <a:off x="2209800" y="9417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144235</xdr:rowOff>
    </xdr:from>
    <xdr:to>
      <xdr:col>4</xdr:col>
      <xdr:colOff>396875</xdr:colOff>
      <xdr:row>56</xdr:row>
      <xdr:rowOff>74385</xdr:rowOff>
    </xdr:to>
    <xdr:sp macro="" textlink="">
      <xdr:nvSpPr>
        <xdr:cNvPr id="197" name="フローチャート :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59162</xdr:rowOff>
    </xdr:from>
    <xdr:ext cx="762000" cy="259045"/>
    <xdr:sp macro="" textlink="">
      <xdr:nvSpPr>
        <xdr:cNvPr id="198" name="テキスト ボックス 197"/>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159657</xdr:rowOff>
    </xdr:from>
    <xdr:to>
      <xdr:col>3</xdr:col>
      <xdr:colOff>142875</xdr:colOff>
      <xdr:row>55</xdr:row>
      <xdr:rowOff>9978</xdr:rowOff>
    </xdr:to>
    <xdr:cxnSp macro="">
      <xdr:nvCxnSpPr>
        <xdr:cNvPr id="199" name="直線コネクタ 198"/>
        <xdr:cNvCxnSpPr/>
      </xdr:nvCxnSpPr>
      <xdr:spPr>
        <a:xfrm>
          <a:off x="1320800" y="9417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200" name="フローチャート : 判断 199"/>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201" name="テキスト ボックス 200"/>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89807</xdr:rowOff>
    </xdr:from>
    <xdr:to>
      <xdr:col>1</xdr:col>
      <xdr:colOff>676275</xdr:colOff>
      <xdr:row>56</xdr:row>
      <xdr:rowOff>19957</xdr:rowOff>
    </xdr:to>
    <xdr:sp macro="" textlink="">
      <xdr:nvSpPr>
        <xdr:cNvPr id="202" name="フローチャート :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4734</xdr:rowOff>
    </xdr:from>
    <xdr:ext cx="762000" cy="259045"/>
    <xdr:sp macro="" textlink="">
      <xdr:nvSpPr>
        <xdr:cNvPr id="203" name="テキスト ボックス 202"/>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9" name="円/楕円 208"/>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10"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87085</xdr:rowOff>
    </xdr:from>
    <xdr:to>
      <xdr:col>5</xdr:col>
      <xdr:colOff>600075</xdr:colOff>
      <xdr:row>55</xdr:row>
      <xdr:rowOff>17235</xdr:rowOff>
    </xdr:to>
    <xdr:sp macro="" textlink="">
      <xdr:nvSpPr>
        <xdr:cNvPr id="211" name="円/楕円 210"/>
        <xdr:cNvSpPr/>
      </xdr:nvSpPr>
      <xdr:spPr>
        <a:xfrm>
          <a:off x="3937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27412</xdr:rowOff>
    </xdr:from>
    <xdr:ext cx="736600" cy="259045"/>
    <xdr:sp macro="" textlink="">
      <xdr:nvSpPr>
        <xdr:cNvPr id="212" name="テキスト ボックス 211"/>
        <xdr:cNvSpPr txBox="1"/>
      </xdr:nvSpPr>
      <xdr:spPr>
        <a:xfrm>
          <a:off x="3606800" y="911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13" name="円/楕円 212"/>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4" name="テキスト ボックス 213"/>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130628</xdr:rowOff>
    </xdr:from>
    <xdr:to>
      <xdr:col>3</xdr:col>
      <xdr:colOff>193675</xdr:colOff>
      <xdr:row>55</xdr:row>
      <xdr:rowOff>60778</xdr:rowOff>
    </xdr:to>
    <xdr:sp macro="" textlink="">
      <xdr:nvSpPr>
        <xdr:cNvPr id="215" name="円/楕円 214"/>
        <xdr:cNvSpPr/>
      </xdr:nvSpPr>
      <xdr:spPr>
        <a:xfrm>
          <a:off x="2159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70955</xdr:rowOff>
    </xdr:from>
    <xdr:ext cx="762000" cy="259045"/>
    <xdr:sp macro="" textlink="">
      <xdr:nvSpPr>
        <xdr:cNvPr id="216" name="テキスト ボックス 215"/>
        <xdr:cNvSpPr txBox="1"/>
      </xdr:nvSpPr>
      <xdr:spPr>
        <a:xfrm>
          <a:off x="1828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17" name="円/楕円 216"/>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49184</xdr:rowOff>
    </xdr:from>
    <xdr:ext cx="762000" cy="259045"/>
    <xdr:sp macro="" textlink="">
      <xdr:nvSpPr>
        <xdr:cNvPr id="218" name="テキスト ボックス 217"/>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その他に係る経常収支比率が類似団体平均を上回っているのは、</a:t>
          </a:r>
          <a:r>
            <a:rPr lang="ja-JP" altLang="en-US" sz="1300" b="0" i="0" baseline="0">
              <a:solidFill>
                <a:schemeClr val="dk1"/>
              </a:solidFill>
              <a:effectLst/>
              <a:latin typeface="+mn-lt"/>
              <a:ea typeface="+mn-ea"/>
              <a:cs typeface="+mn-cs"/>
            </a:rPr>
            <a:t>市道に係る道路維持費などの維持補修費や、</a:t>
          </a:r>
          <a:r>
            <a:rPr lang="ja-JP" altLang="ja-JP" sz="1300" b="0" i="0" baseline="0">
              <a:solidFill>
                <a:schemeClr val="dk1"/>
              </a:solidFill>
              <a:effectLst/>
              <a:latin typeface="+mn-lt"/>
              <a:ea typeface="+mn-ea"/>
              <a:cs typeface="+mn-cs"/>
            </a:rPr>
            <a:t>繰出金の増加が主な要因である。今後、下水道事業</a:t>
          </a:r>
          <a:r>
            <a:rPr lang="ja-JP" altLang="en-US" sz="1300" b="0" i="0" baseline="0">
              <a:solidFill>
                <a:schemeClr val="dk1"/>
              </a:solidFill>
              <a:effectLst/>
              <a:latin typeface="+mn-lt"/>
              <a:ea typeface="+mn-ea"/>
              <a:cs typeface="+mn-cs"/>
            </a:rPr>
            <a:t>経営戦略</a:t>
          </a:r>
          <a:r>
            <a:rPr lang="ja-JP" altLang="ja-JP" sz="1300" b="0" i="0" baseline="0">
              <a:solidFill>
                <a:schemeClr val="dk1"/>
              </a:solidFill>
              <a:effectLst/>
              <a:latin typeface="+mn-lt"/>
              <a:ea typeface="+mn-ea"/>
              <a:cs typeface="+mn-cs"/>
            </a:rPr>
            <a:t>に基づく使用料収入等の確保・事業費の節減等により適正化を図り、普通会計の負担額を減らして</a:t>
          </a:r>
          <a:r>
            <a:rPr lang="ja-JP" altLang="en-US" sz="1300" b="0" i="0" baseline="0">
              <a:solidFill>
                <a:schemeClr val="dk1"/>
              </a:solidFill>
              <a:effectLst/>
              <a:latin typeface="+mn-lt"/>
              <a:ea typeface="+mn-ea"/>
              <a:cs typeface="+mn-cs"/>
            </a:rPr>
            <a:t>い</a:t>
          </a:r>
          <a:r>
            <a:rPr lang="ja-JP" altLang="ja-JP" sz="1300" b="0" i="0" baseline="0">
              <a:solidFill>
                <a:schemeClr val="dk1"/>
              </a:solidFill>
              <a:effectLst/>
              <a:latin typeface="+mn-lt"/>
              <a:ea typeface="+mn-ea"/>
              <a:cs typeface="+mn-cs"/>
            </a:rPr>
            <a:t>くよう努める</a:t>
          </a:r>
          <a:r>
            <a:rPr lang="ja-JP" altLang="en-US" sz="1300" b="0" i="0" baseline="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45357</xdr:rowOff>
    </xdr:from>
    <xdr:to>
      <xdr:col>24</xdr:col>
      <xdr:colOff>31750</xdr:colOff>
      <xdr:row>60</xdr:row>
      <xdr:rowOff>143328</xdr:rowOff>
    </xdr:to>
    <xdr:cxnSp macro="">
      <xdr:nvCxnSpPr>
        <xdr:cNvPr id="253" name="直線コネクタ 252"/>
        <xdr:cNvCxnSpPr/>
      </xdr:nvCxnSpPr>
      <xdr:spPr>
        <a:xfrm>
          <a:off x="15671800" y="103323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144434</xdr:rowOff>
    </xdr:from>
    <xdr:ext cx="762000" cy="259045"/>
    <xdr:sp macro="" textlink="">
      <xdr:nvSpPr>
        <xdr:cNvPr id="254" name="その他平均値テキスト"/>
        <xdr:cNvSpPr txBox="1"/>
      </xdr:nvSpPr>
      <xdr:spPr>
        <a:xfrm>
          <a:off x="16598900" y="974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45357</xdr:rowOff>
    </xdr:from>
    <xdr:to>
      <xdr:col>22</xdr:col>
      <xdr:colOff>565150</xdr:colOff>
      <xdr:row>60</xdr:row>
      <xdr:rowOff>67128</xdr:rowOff>
    </xdr:to>
    <xdr:cxnSp macro="">
      <xdr:nvCxnSpPr>
        <xdr:cNvPr id="256" name="直線コネクタ 255"/>
        <xdr:cNvCxnSpPr/>
      </xdr:nvCxnSpPr>
      <xdr:spPr>
        <a:xfrm flipV="1">
          <a:off x="14782800" y="10332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163484</xdr:rowOff>
    </xdr:from>
    <xdr:ext cx="736600" cy="259045"/>
    <xdr:sp macro="" textlink="">
      <xdr:nvSpPr>
        <xdr:cNvPr id="258" name="テキスト ボックス 257"/>
        <xdr:cNvSpPr txBox="1"/>
      </xdr:nvSpPr>
      <xdr:spPr>
        <a:xfrm>
          <a:off x="15290800" y="959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23585</xdr:rowOff>
    </xdr:from>
    <xdr:to>
      <xdr:col>21</xdr:col>
      <xdr:colOff>361950</xdr:colOff>
      <xdr:row>60</xdr:row>
      <xdr:rowOff>67128</xdr:rowOff>
    </xdr:to>
    <xdr:cxnSp macro="">
      <xdr:nvCxnSpPr>
        <xdr:cNvPr id="259" name="直線コネクタ 258"/>
        <xdr:cNvCxnSpPr/>
      </xdr:nvCxnSpPr>
      <xdr:spPr>
        <a:xfrm>
          <a:off x="13893800" y="103105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84365</xdr:rowOff>
    </xdr:from>
    <xdr:to>
      <xdr:col>21</xdr:col>
      <xdr:colOff>412750</xdr:colOff>
      <xdr:row>58</xdr:row>
      <xdr:rowOff>14515</xdr:rowOff>
    </xdr:to>
    <xdr:sp macro="" textlink="">
      <xdr:nvSpPr>
        <xdr:cNvPr id="260" name="フローチャート : 判断 259"/>
        <xdr:cNvSpPr/>
      </xdr:nvSpPr>
      <xdr:spPr>
        <a:xfrm>
          <a:off x="14732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24692</xdr:rowOff>
    </xdr:from>
    <xdr:ext cx="762000" cy="259045"/>
    <xdr:sp macro="" textlink="">
      <xdr:nvSpPr>
        <xdr:cNvPr id="261" name="テキスト ボックス 260"/>
        <xdr:cNvSpPr txBox="1"/>
      </xdr:nvSpPr>
      <xdr:spPr>
        <a:xfrm>
          <a:off x="14401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151493</xdr:rowOff>
    </xdr:from>
    <xdr:to>
      <xdr:col>20</xdr:col>
      <xdr:colOff>158750</xdr:colOff>
      <xdr:row>60</xdr:row>
      <xdr:rowOff>23585</xdr:rowOff>
    </xdr:to>
    <xdr:cxnSp macro="">
      <xdr:nvCxnSpPr>
        <xdr:cNvPr id="262" name="直線コネクタ 261"/>
        <xdr:cNvCxnSpPr/>
      </xdr:nvCxnSpPr>
      <xdr:spPr>
        <a:xfrm>
          <a:off x="13004800" y="102670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40822</xdr:rowOff>
    </xdr:from>
    <xdr:to>
      <xdr:col>20</xdr:col>
      <xdr:colOff>209550</xdr:colOff>
      <xdr:row>57</xdr:row>
      <xdr:rowOff>142422</xdr:rowOff>
    </xdr:to>
    <xdr:sp macro="" textlink="">
      <xdr:nvSpPr>
        <xdr:cNvPr id="263" name="フローチャート : 判断 262"/>
        <xdr:cNvSpPr/>
      </xdr:nvSpPr>
      <xdr:spPr>
        <a:xfrm>
          <a:off x="13843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152599</xdr:rowOff>
    </xdr:from>
    <xdr:ext cx="762000" cy="259045"/>
    <xdr:sp macro="" textlink="">
      <xdr:nvSpPr>
        <xdr:cNvPr id="264" name="テキスト ボックス 263"/>
        <xdr:cNvSpPr txBox="1"/>
      </xdr:nvSpPr>
      <xdr:spPr>
        <a:xfrm>
          <a:off x="13512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29935</xdr:rowOff>
    </xdr:from>
    <xdr:to>
      <xdr:col>19</xdr:col>
      <xdr:colOff>6350</xdr:colOff>
      <xdr:row>57</xdr:row>
      <xdr:rowOff>131535</xdr:rowOff>
    </xdr:to>
    <xdr:sp macro="" textlink="">
      <xdr:nvSpPr>
        <xdr:cNvPr id="265" name="フローチャート : 判断 264"/>
        <xdr:cNvSpPr/>
      </xdr:nvSpPr>
      <xdr:spPr>
        <a:xfrm>
          <a:off x="12954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141712</xdr:rowOff>
    </xdr:from>
    <xdr:ext cx="762000" cy="259045"/>
    <xdr:sp macro="" textlink="">
      <xdr:nvSpPr>
        <xdr:cNvPr id="266" name="テキスト ボックス 265"/>
        <xdr:cNvSpPr txBox="1"/>
      </xdr:nvSpPr>
      <xdr:spPr>
        <a:xfrm>
          <a:off x="12623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60</xdr:row>
      <xdr:rowOff>92528</xdr:rowOff>
    </xdr:from>
    <xdr:to>
      <xdr:col>24</xdr:col>
      <xdr:colOff>82550</xdr:colOff>
      <xdr:row>61</xdr:row>
      <xdr:rowOff>22678</xdr:rowOff>
    </xdr:to>
    <xdr:sp macro="" textlink="">
      <xdr:nvSpPr>
        <xdr:cNvPr id="272" name="円/楕円 271"/>
        <xdr:cNvSpPr/>
      </xdr:nvSpPr>
      <xdr:spPr>
        <a:xfrm>
          <a:off x="164592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64605</xdr:rowOff>
    </xdr:from>
    <xdr:ext cx="762000" cy="259045"/>
    <xdr:sp macro="" textlink="">
      <xdr:nvSpPr>
        <xdr:cNvPr id="273" name="その他該当値テキスト"/>
        <xdr:cNvSpPr txBox="1"/>
      </xdr:nvSpPr>
      <xdr:spPr>
        <a:xfrm>
          <a:off x="165989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166007</xdr:rowOff>
    </xdr:from>
    <xdr:to>
      <xdr:col>22</xdr:col>
      <xdr:colOff>615950</xdr:colOff>
      <xdr:row>60</xdr:row>
      <xdr:rowOff>96157</xdr:rowOff>
    </xdr:to>
    <xdr:sp macro="" textlink="">
      <xdr:nvSpPr>
        <xdr:cNvPr id="274" name="円/楕円 273"/>
        <xdr:cNvSpPr/>
      </xdr:nvSpPr>
      <xdr:spPr>
        <a:xfrm>
          <a:off x="15621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80934</xdr:rowOff>
    </xdr:from>
    <xdr:ext cx="736600" cy="259045"/>
    <xdr:sp macro="" textlink="">
      <xdr:nvSpPr>
        <xdr:cNvPr id="275" name="テキスト ボックス 274"/>
        <xdr:cNvSpPr txBox="1"/>
      </xdr:nvSpPr>
      <xdr:spPr>
        <a:xfrm>
          <a:off x="15290800" y="1036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16328</xdr:rowOff>
    </xdr:from>
    <xdr:to>
      <xdr:col>21</xdr:col>
      <xdr:colOff>412750</xdr:colOff>
      <xdr:row>60</xdr:row>
      <xdr:rowOff>117928</xdr:rowOff>
    </xdr:to>
    <xdr:sp macro="" textlink="">
      <xdr:nvSpPr>
        <xdr:cNvPr id="276" name="円/楕円 275"/>
        <xdr:cNvSpPr/>
      </xdr:nvSpPr>
      <xdr:spPr>
        <a:xfrm>
          <a:off x="14732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102705</xdr:rowOff>
    </xdr:from>
    <xdr:ext cx="762000" cy="259045"/>
    <xdr:sp macro="" textlink="">
      <xdr:nvSpPr>
        <xdr:cNvPr id="277" name="テキスト ボックス 276"/>
        <xdr:cNvSpPr txBox="1"/>
      </xdr:nvSpPr>
      <xdr:spPr>
        <a:xfrm>
          <a:off x="14401800" y="1038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144235</xdr:rowOff>
    </xdr:from>
    <xdr:to>
      <xdr:col>20</xdr:col>
      <xdr:colOff>209550</xdr:colOff>
      <xdr:row>60</xdr:row>
      <xdr:rowOff>74385</xdr:rowOff>
    </xdr:to>
    <xdr:sp macro="" textlink="">
      <xdr:nvSpPr>
        <xdr:cNvPr id="278" name="円/楕円 277"/>
        <xdr:cNvSpPr/>
      </xdr:nvSpPr>
      <xdr:spPr>
        <a:xfrm>
          <a:off x="13843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59162</xdr:rowOff>
    </xdr:from>
    <xdr:ext cx="762000" cy="259045"/>
    <xdr:sp macro="" textlink="">
      <xdr:nvSpPr>
        <xdr:cNvPr id="279" name="テキスト ボックス 278"/>
        <xdr:cNvSpPr txBox="1"/>
      </xdr:nvSpPr>
      <xdr:spPr>
        <a:xfrm>
          <a:off x="13512800" y="1034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100693</xdr:rowOff>
    </xdr:from>
    <xdr:to>
      <xdr:col>19</xdr:col>
      <xdr:colOff>6350</xdr:colOff>
      <xdr:row>60</xdr:row>
      <xdr:rowOff>30843</xdr:rowOff>
    </xdr:to>
    <xdr:sp macro="" textlink="">
      <xdr:nvSpPr>
        <xdr:cNvPr id="280" name="円/楕円 279"/>
        <xdr:cNvSpPr/>
      </xdr:nvSpPr>
      <xdr:spPr>
        <a:xfrm>
          <a:off x="12954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15620</xdr:rowOff>
    </xdr:from>
    <xdr:ext cx="762000" cy="259045"/>
    <xdr:sp macro="" textlink="">
      <xdr:nvSpPr>
        <xdr:cNvPr id="281" name="テキスト ボックス 280"/>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effectLst/>
              <a:latin typeface="+mn-lt"/>
              <a:ea typeface="+mn-ea"/>
              <a:cs typeface="+mn-cs"/>
            </a:rPr>
            <a:t>補助費等に係る経常収支比率が類似団体平均を大きく下回っているのは、平成１７年５月１日の市町村合併に伴う一部事務組合の解散により、一部事務組合に対する負担金が大きく減少したためである。今後も、補助費等の支出にあたっては、対象事業の実施内容、効果等の検証を行うとともに、必要な見直しを行うなど、適正な執行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127000</xdr:rowOff>
    </xdr:from>
    <xdr:to>
      <xdr:col>24</xdr:col>
      <xdr:colOff>31750</xdr:colOff>
      <xdr:row>34</xdr:row>
      <xdr:rowOff>132715</xdr:rowOff>
    </xdr:to>
    <xdr:cxnSp macro="">
      <xdr:nvCxnSpPr>
        <xdr:cNvPr id="309" name="直線コネクタ 308"/>
        <xdr:cNvCxnSpPr/>
      </xdr:nvCxnSpPr>
      <xdr:spPr>
        <a:xfrm flipV="1">
          <a:off x="15671800" y="595630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59707</xdr:rowOff>
    </xdr:from>
    <xdr:ext cx="762000" cy="259045"/>
    <xdr:sp macro="" textlink="">
      <xdr:nvSpPr>
        <xdr:cNvPr id="310" name="補助費等平均値テキスト"/>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132715</xdr:rowOff>
    </xdr:from>
    <xdr:to>
      <xdr:col>22</xdr:col>
      <xdr:colOff>565150</xdr:colOff>
      <xdr:row>34</xdr:row>
      <xdr:rowOff>138430</xdr:rowOff>
    </xdr:to>
    <xdr:cxnSp macro="">
      <xdr:nvCxnSpPr>
        <xdr:cNvPr id="312" name="直線コネクタ 311"/>
        <xdr:cNvCxnSpPr/>
      </xdr:nvCxnSpPr>
      <xdr:spPr>
        <a:xfrm flipV="1">
          <a:off x="14782800" y="59620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156862</xdr:rowOff>
    </xdr:from>
    <xdr:ext cx="736600" cy="259045"/>
    <xdr:sp macro="" textlink="">
      <xdr:nvSpPr>
        <xdr:cNvPr id="314" name="テキスト ボックス 313"/>
        <xdr:cNvSpPr txBox="1"/>
      </xdr:nvSpPr>
      <xdr:spPr>
        <a:xfrm>
          <a:off x="15290800" y="6500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132715</xdr:rowOff>
    </xdr:from>
    <xdr:to>
      <xdr:col>21</xdr:col>
      <xdr:colOff>361950</xdr:colOff>
      <xdr:row>34</xdr:row>
      <xdr:rowOff>138430</xdr:rowOff>
    </xdr:to>
    <xdr:cxnSp macro="">
      <xdr:nvCxnSpPr>
        <xdr:cNvPr id="315" name="直線コネクタ 314"/>
        <xdr:cNvCxnSpPr/>
      </xdr:nvCxnSpPr>
      <xdr:spPr>
        <a:xfrm>
          <a:off x="13893800" y="59620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133350</xdr:rowOff>
    </xdr:from>
    <xdr:to>
      <xdr:col>21</xdr:col>
      <xdr:colOff>412750</xdr:colOff>
      <xdr:row>37</xdr:row>
      <xdr:rowOff>63500</xdr:rowOff>
    </xdr:to>
    <xdr:sp macro="" textlink="">
      <xdr:nvSpPr>
        <xdr:cNvPr id="316" name="フローチャート : 判断 315"/>
        <xdr:cNvSpPr/>
      </xdr:nvSpPr>
      <xdr:spPr>
        <a:xfrm>
          <a:off x="14732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48277</xdr:rowOff>
    </xdr:from>
    <xdr:ext cx="762000" cy="259045"/>
    <xdr:sp macro="" textlink="">
      <xdr:nvSpPr>
        <xdr:cNvPr id="317" name="テキスト ボックス 316"/>
        <xdr:cNvSpPr txBox="1"/>
      </xdr:nvSpPr>
      <xdr:spPr>
        <a:xfrm>
          <a:off x="14401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132715</xdr:rowOff>
    </xdr:from>
    <xdr:to>
      <xdr:col>20</xdr:col>
      <xdr:colOff>158750</xdr:colOff>
      <xdr:row>34</xdr:row>
      <xdr:rowOff>138430</xdr:rowOff>
    </xdr:to>
    <xdr:cxnSp macro="">
      <xdr:nvCxnSpPr>
        <xdr:cNvPr id="318" name="直線コネクタ 317"/>
        <xdr:cNvCxnSpPr/>
      </xdr:nvCxnSpPr>
      <xdr:spPr>
        <a:xfrm flipV="1">
          <a:off x="13004800" y="59620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127635</xdr:rowOff>
    </xdr:from>
    <xdr:to>
      <xdr:col>20</xdr:col>
      <xdr:colOff>209550</xdr:colOff>
      <xdr:row>37</xdr:row>
      <xdr:rowOff>57785</xdr:rowOff>
    </xdr:to>
    <xdr:sp macro="" textlink="">
      <xdr:nvSpPr>
        <xdr:cNvPr id="319" name="フローチャート : 判断 318"/>
        <xdr:cNvSpPr/>
      </xdr:nvSpPr>
      <xdr:spPr>
        <a:xfrm>
          <a:off x="13843000" y="629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42562</xdr:rowOff>
    </xdr:from>
    <xdr:ext cx="762000" cy="259045"/>
    <xdr:sp macro="" textlink="">
      <xdr:nvSpPr>
        <xdr:cNvPr id="320" name="テキスト ボックス 319"/>
        <xdr:cNvSpPr txBox="1"/>
      </xdr:nvSpPr>
      <xdr:spPr>
        <a:xfrm>
          <a:off x="13512800" y="6386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macro="" textlink="">
      <xdr:nvSpPr>
        <xdr:cNvPr id="321" name="フローチャート : 判断 320"/>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36847</xdr:rowOff>
    </xdr:from>
    <xdr:ext cx="762000" cy="259045"/>
    <xdr:sp macro="" textlink="">
      <xdr:nvSpPr>
        <xdr:cNvPr id="322" name="テキスト ボックス 321"/>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76200</xdr:rowOff>
    </xdr:from>
    <xdr:to>
      <xdr:col>24</xdr:col>
      <xdr:colOff>82550</xdr:colOff>
      <xdr:row>35</xdr:row>
      <xdr:rowOff>6350</xdr:rowOff>
    </xdr:to>
    <xdr:sp macro="" textlink="">
      <xdr:nvSpPr>
        <xdr:cNvPr id="328" name="円/楕円 327"/>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156227</xdr:rowOff>
    </xdr:from>
    <xdr:ext cx="762000" cy="259045"/>
    <xdr:sp macro="" textlink="">
      <xdr:nvSpPr>
        <xdr:cNvPr id="329" name="補助費等該当値テキスト"/>
        <xdr:cNvSpPr txBox="1"/>
      </xdr:nvSpPr>
      <xdr:spPr>
        <a:xfrm>
          <a:off x="165989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81915</xdr:rowOff>
    </xdr:from>
    <xdr:to>
      <xdr:col>22</xdr:col>
      <xdr:colOff>615950</xdr:colOff>
      <xdr:row>35</xdr:row>
      <xdr:rowOff>12065</xdr:rowOff>
    </xdr:to>
    <xdr:sp macro="" textlink="">
      <xdr:nvSpPr>
        <xdr:cNvPr id="330" name="円/楕円 329"/>
        <xdr:cNvSpPr/>
      </xdr:nvSpPr>
      <xdr:spPr>
        <a:xfrm>
          <a:off x="15621000" y="59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22242</xdr:rowOff>
    </xdr:from>
    <xdr:ext cx="736600" cy="259045"/>
    <xdr:sp macro="" textlink="">
      <xdr:nvSpPr>
        <xdr:cNvPr id="331" name="テキスト ボックス 330"/>
        <xdr:cNvSpPr txBox="1"/>
      </xdr:nvSpPr>
      <xdr:spPr>
        <a:xfrm>
          <a:off x="15290800" y="568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87630</xdr:rowOff>
    </xdr:from>
    <xdr:to>
      <xdr:col>21</xdr:col>
      <xdr:colOff>412750</xdr:colOff>
      <xdr:row>35</xdr:row>
      <xdr:rowOff>17780</xdr:rowOff>
    </xdr:to>
    <xdr:sp macro="" textlink="">
      <xdr:nvSpPr>
        <xdr:cNvPr id="332" name="円/楕円 331"/>
        <xdr:cNvSpPr/>
      </xdr:nvSpPr>
      <xdr:spPr>
        <a:xfrm>
          <a:off x="147320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27957</xdr:rowOff>
    </xdr:from>
    <xdr:ext cx="762000" cy="259045"/>
    <xdr:sp macro="" textlink="">
      <xdr:nvSpPr>
        <xdr:cNvPr id="333" name="テキスト ボックス 332"/>
        <xdr:cNvSpPr txBox="1"/>
      </xdr:nvSpPr>
      <xdr:spPr>
        <a:xfrm>
          <a:off x="14401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81915</xdr:rowOff>
    </xdr:from>
    <xdr:to>
      <xdr:col>20</xdr:col>
      <xdr:colOff>209550</xdr:colOff>
      <xdr:row>35</xdr:row>
      <xdr:rowOff>12065</xdr:rowOff>
    </xdr:to>
    <xdr:sp macro="" textlink="">
      <xdr:nvSpPr>
        <xdr:cNvPr id="334" name="円/楕円 333"/>
        <xdr:cNvSpPr/>
      </xdr:nvSpPr>
      <xdr:spPr>
        <a:xfrm>
          <a:off x="13843000" y="59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22242</xdr:rowOff>
    </xdr:from>
    <xdr:ext cx="762000" cy="259045"/>
    <xdr:sp macro="" textlink="">
      <xdr:nvSpPr>
        <xdr:cNvPr id="335" name="テキスト ボックス 334"/>
        <xdr:cNvSpPr txBox="1"/>
      </xdr:nvSpPr>
      <xdr:spPr>
        <a:xfrm>
          <a:off x="13512800" y="568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87630</xdr:rowOff>
    </xdr:from>
    <xdr:to>
      <xdr:col>19</xdr:col>
      <xdr:colOff>6350</xdr:colOff>
      <xdr:row>35</xdr:row>
      <xdr:rowOff>17780</xdr:rowOff>
    </xdr:to>
    <xdr:sp macro="" textlink="">
      <xdr:nvSpPr>
        <xdr:cNvPr id="336" name="円/楕円 335"/>
        <xdr:cNvSpPr/>
      </xdr:nvSpPr>
      <xdr:spPr>
        <a:xfrm>
          <a:off x="129540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27957</xdr:rowOff>
    </xdr:from>
    <xdr:ext cx="762000" cy="259045"/>
    <xdr:sp macro="" textlink="">
      <xdr:nvSpPr>
        <xdr:cNvPr id="337" name="テキスト ボックス 336"/>
        <xdr:cNvSpPr txBox="1"/>
      </xdr:nvSpPr>
      <xdr:spPr>
        <a:xfrm>
          <a:off x="12623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公債費は対前年度比で、１．９ポイント増加した。合併特例債や退職手当債等の償還費の増などから、公債費に係る経常収支比率は類似団体平均を上回っている。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152146</xdr:rowOff>
    </xdr:from>
    <xdr:to>
      <xdr:col>7</xdr:col>
      <xdr:colOff>15875</xdr:colOff>
      <xdr:row>80</xdr:row>
      <xdr:rowOff>67563</xdr:rowOff>
    </xdr:to>
    <xdr:cxnSp macro="">
      <xdr:nvCxnSpPr>
        <xdr:cNvPr id="367" name="直線コネクタ 366"/>
        <xdr:cNvCxnSpPr/>
      </xdr:nvCxnSpPr>
      <xdr:spPr>
        <a:xfrm>
          <a:off x="3987800" y="13696696"/>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90440</xdr:rowOff>
    </xdr:from>
    <xdr:ext cx="762000" cy="259045"/>
    <xdr:sp macro="" textlink="">
      <xdr:nvSpPr>
        <xdr:cNvPr id="368"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106426</xdr:rowOff>
    </xdr:from>
    <xdr:to>
      <xdr:col>5</xdr:col>
      <xdr:colOff>549275</xdr:colOff>
      <xdr:row>79</xdr:row>
      <xdr:rowOff>152146</xdr:rowOff>
    </xdr:to>
    <xdr:cxnSp macro="">
      <xdr:nvCxnSpPr>
        <xdr:cNvPr id="370" name="直線コネクタ 369"/>
        <xdr:cNvCxnSpPr/>
      </xdr:nvCxnSpPr>
      <xdr:spPr>
        <a:xfrm>
          <a:off x="3098800" y="136509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5097</xdr:rowOff>
    </xdr:from>
    <xdr:ext cx="736600" cy="259045"/>
    <xdr:sp macro="" textlink="">
      <xdr:nvSpPr>
        <xdr:cNvPr id="372" name="テキスト ボックス 371"/>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56135</xdr:rowOff>
    </xdr:from>
    <xdr:to>
      <xdr:col>4</xdr:col>
      <xdr:colOff>346075</xdr:colOff>
      <xdr:row>79</xdr:row>
      <xdr:rowOff>106426</xdr:rowOff>
    </xdr:to>
    <xdr:cxnSp macro="">
      <xdr:nvCxnSpPr>
        <xdr:cNvPr id="373" name="直線コネクタ 372"/>
        <xdr:cNvCxnSpPr/>
      </xdr:nvCxnSpPr>
      <xdr:spPr>
        <a:xfrm>
          <a:off x="2209800" y="136006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4" name="フローチャート : 判断 373"/>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75" name="テキスト ボックス 374"/>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5842</xdr:rowOff>
    </xdr:from>
    <xdr:to>
      <xdr:col>3</xdr:col>
      <xdr:colOff>142875</xdr:colOff>
      <xdr:row>79</xdr:row>
      <xdr:rowOff>56135</xdr:rowOff>
    </xdr:to>
    <xdr:cxnSp macro="">
      <xdr:nvCxnSpPr>
        <xdr:cNvPr id="376" name="直線コネクタ 375"/>
        <xdr:cNvCxnSpPr/>
      </xdr:nvCxnSpPr>
      <xdr:spPr>
        <a:xfrm>
          <a:off x="1320800" y="1355039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77" name="フローチャート : 判断 376"/>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46245</xdr:rowOff>
    </xdr:from>
    <xdr:ext cx="762000" cy="259045"/>
    <xdr:sp macro="" textlink="">
      <xdr:nvSpPr>
        <xdr:cNvPr id="378" name="テキスト ボックス 377"/>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9" name="フローチャート :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80" name="テキスト ボックス 379"/>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80</xdr:row>
      <xdr:rowOff>16763</xdr:rowOff>
    </xdr:from>
    <xdr:to>
      <xdr:col>7</xdr:col>
      <xdr:colOff>66675</xdr:colOff>
      <xdr:row>80</xdr:row>
      <xdr:rowOff>118363</xdr:rowOff>
    </xdr:to>
    <xdr:sp macro="" textlink="">
      <xdr:nvSpPr>
        <xdr:cNvPr id="386" name="円/楕円 385"/>
        <xdr:cNvSpPr/>
      </xdr:nvSpPr>
      <xdr:spPr>
        <a:xfrm>
          <a:off x="47752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96790</xdr:rowOff>
    </xdr:from>
    <xdr:ext cx="762000" cy="259045"/>
    <xdr:sp macro="" textlink="">
      <xdr:nvSpPr>
        <xdr:cNvPr id="387" name="公債費該当値テキスト"/>
        <xdr:cNvSpPr txBox="1"/>
      </xdr:nvSpPr>
      <xdr:spPr>
        <a:xfrm>
          <a:off x="4914900" y="1364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101346</xdr:rowOff>
    </xdr:from>
    <xdr:to>
      <xdr:col>5</xdr:col>
      <xdr:colOff>600075</xdr:colOff>
      <xdr:row>80</xdr:row>
      <xdr:rowOff>31496</xdr:rowOff>
    </xdr:to>
    <xdr:sp macro="" textlink="">
      <xdr:nvSpPr>
        <xdr:cNvPr id="388" name="円/楕円 387"/>
        <xdr:cNvSpPr/>
      </xdr:nvSpPr>
      <xdr:spPr>
        <a:xfrm>
          <a:off x="3937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16273</xdr:rowOff>
    </xdr:from>
    <xdr:ext cx="736600" cy="259045"/>
    <xdr:sp macro="" textlink="">
      <xdr:nvSpPr>
        <xdr:cNvPr id="389" name="テキスト ボックス 388"/>
        <xdr:cNvSpPr txBox="1"/>
      </xdr:nvSpPr>
      <xdr:spPr>
        <a:xfrm>
          <a:off x="3606800" y="13732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55626</xdr:rowOff>
    </xdr:from>
    <xdr:to>
      <xdr:col>4</xdr:col>
      <xdr:colOff>396875</xdr:colOff>
      <xdr:row>79</xdr:row>
      <xdr:rowOff>157226</xdr:rowOff>
    </xdr:to>
    <xdr:sp macro="" textlink="">
      <xdr:nvSpPr>
        <xdr:cNvPr id="390" name="円/楕円 389"/>
        <xdr:cNvSpPr/>
      </xdr:nvSpPr>
      <xdr:spPr>
        <a:xfrm>
          <a:off x="3048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142003</xdr:rowOff>
    </xdr:from>
    <xdr:ext cx="762000" cy="259045"/>
    <xdr:sp macro="" textlink="">
      <xdr:nvSpPr>
        <xdr:cNvPr id="391" name="テキスト ボックス 390"/>
        <xdr:cNvSpPr txBox="1"/>
      </xdr:nvSpPr>
      <xdr:spPr>
        <a:xfrm>
          <a:off x="2717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5335</xdr:rowOff>
    </xdr:from>
    <xdr:to>
      <xdr:col>3</xdr:col>
      <xdr:colOff>193675</xdr:colOff>
      <xdr:row>79</xdr:row>
      <xdr:rowOff>106935</xdr:rowOff>
    </xdr:to>
    <xdr:sp macro="" textlink="">
      <xdr:nvSpPr>
        <xdr:cNvPr id="392" name="円/楕円 391"/>
        <xdr:cNvSpPr/>
      </xdr:nvSpPr>
      <xdr:spPr>
        <a:xfrm>
          <a:off x="2159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91712</xdr:rowOff>
    </xdr:from>
    <xdr:ext cx="762000" cy="259045"/>
    <xdr:sp macro="" textlink="">
      <xdr:nvSpPr>
        <xdr:cNvPr id="393" name="テキスト ボックス 392"/>
        <xdr:cNvSpPr txBox="1"/>
      </xdr:nvSpPr>
      <xdr:spPr>
        <a:xfrm>
          <a:off x="1828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126492</xdr:rowOff>
    </xdr:from>
    <xdr:to>
      <xdr:col>1</xdr:col>
      <xdr:colOff>676275</xdr:colOff>
      <xdr:row>79</xdr:row>
      <xdr:rowOff>56642</xdr:rowOff>
    </xdr:to>
    <xdr:sp macro="" textlink="">
      <xdr:nvSpPr>
        <xdr:cNvPr id="394" name="円/楕円 393"/>
        <xdr:cNvSpPr/>
      </xdr:nvSpPr>
      <xdr:spPr>
        <a:xfrm>
          <a:off x="1270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41419</xdr:rowOff>
    </xdr:from>
    <xdr:ext cx="762000" cy="259045"/>
    <xdr:sp macro="" textlink="">
      <xdr:nvSpPr>
        <xdr:cNvPr id="395" name="テキスト ボックス 394"/>
        <xdr:cNvSpPr txBox="1"/>
      </xdr:nvSpPr>
      <xdr:spPr>
        <a:xfrm>
          <a:off x="939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mn-lt"/>
              <a:ea typeface="+mn-ea"/>
              <a:cs typeface="+mn-cs"/>
            </a:rPr>
            <a:t>対前年度比０</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９</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増加</a:t>
          </a:r>
          <a:r>
            <a:rPr lang="ja-JP" altLang="ja-JP" sz="1300">
              <a:solidFill>
                <a:schemeClr val="dk1"/>
              </a:solidFill>
              <a:effectLst/>
              <a:latin typeface="+mn-lt"/>
              <a:ea typeface="+mn-ea"/>
              <a:cs typeface="+mn-cs"/>
            </a:rPr>
            <a:t>した。</a:t>
          </a:r>
          <a:r>
            <a:rPr lang="ja-JP" altLang="ja-JP" sz="1300" b="0" i="0" baseline="0">
              <a:solidFill>
                <a:schemeClr val="dk1"/>
              </a:solidFill>
              <a:effectLst/>
              <a:latin typeface="+mn-lt"/>
              <a:ea typeface="+mn-ea"/>
              <a:cs typeface="+mn-cs"/>
            </a:rPr>
            <a:t>引き続き、事業の優先度や必要性、費用対効果等を勘案しながら、事業費の抑制などに努める。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146050</xdr:rowOff>
    </xdr:from>
    <xdr:to>
      <xdr:col>24</xdr:col>
      <xdr:colOff>31750</xdr:colOff>
      <xdr:row>75</xdr:row>
      <xdr:rowOff>8890</xdr:rowOff>
    </xdr:to>
    <xdr:cxnSp macro="">
      <xdr:nvCxnSpPr>
        <xdr:cNvPr id="428" name="直線コネクタ 427"/>
        <xdr:cNvCxnSpPr/>
      </xdr:nvCxnSpPr>
      <xdr:spPr>
        <a:xfrm>
          <a:off x="15671800" y="128333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143527</xdr:rowOff>
    </xdr:from>
    <xdr:ext cx="762000" cy="259045"/>
    <xdr:sp macro="" textlink="">
      <xdr:nvSpPr>
        <xdr:cNvPr id="429" name="公債費以外平均値テキスト"/>
        <xdr:cNvSpPr txBox="1"/>
      </xdr:nvSpPr>
      <xdr:spPr>
        <a:xfrm>
          <a:off x="16598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146050</xdr:rowOff>
    </xdr:from>
    <xdr:to>
      <xdr:col>22</xdr:col>
      <xdr:colOff>565150</xdr:colOff>
      <xdr:row>75</xdr:row>
      <xdr:rowOff>35560</xdr:rowOff>
    </xdr:to>
    <xdr:cxnSp macro="">
      <xdr:nvCxnSpPr>
        <xdr:cNvPr id="431" name="直線コネクタ 430"/>
        <xdr:cNvCxnSpPr/>
      </xdr:nvCxnSpPr>
      <xdr:spPr>
        <a:xfrm flipV="1">
          <a:off x="14782800" y="1283335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170197</xdr:rowOff>
    </xdr:from>
    <xdr:ext cx="736600" cy="259045"/>
    <xdr:sp macro="" textlink="">
      <xdr:nvSpPr>
        <xdr:cNvPr id="433" name="テキスト ボックス 432"/>
        <xdr:cNvSpPr txBox="1"/>
      </xdr:nvSpPr>
      <xdr:spPr>
        <a:xfrm>
          <a:off x="15290800" y="1302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35560</xdr:rowOff>
    </xdr:from>
    <xdr:to>
      <xdr:col>21</xdr:col>
      <xdr:colOff>361950</xdr:colOff>
      <xdr:row>75</xdr:row>
      <xdr:rowOff>66040</xdr:rowOff>
    </xdr:to>
    <xdr:cxnSp macro="">
      <xdr:nvCxnSpPr>
        <xdr:cNvPr id="434" name="直線コネクタ 433"/>
        <xdr:cNvCxnSpPr/>
      </xdr:nvCxnSpPr>
      <xdr:spPr>
        <a:xfrm flipV="1">
          <a:off x="13893800" y="128943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140970</xdr:rowOff>
    </xdr:from>
    <xdr:to>
      <xdr:col>21</xdr:col>
      <xdr:colOff>412750</xdr:colOff>
      <xdr:row>76</xdr:row>
      <xdr:rowOff>71120</xdr:rowOff>
    </xdr:to>
    <xdr:sp macro="" textlink="">
      <xdr:nvSpPr>
        <xdr:cNvPr id="435" name="フローチャート : 判断 434"/>
        <xdr:cNvSpPr/>
      </xdr:nvSpPr>
      <xdr:spPr>
        <a:xfrm>
          <a:off x="14732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55897</xdr:rowOff>
    </xdr:from>
    <xdr:ext cx="762000" cy="259045"/>
    <xdr:sp macro="" textlink="">
      <xdr:nvSpPr>
        <xdr:cNvPr id="436" name="テキスト ボックス 435"/>
        <xdr:cNvSpPr txBox="1"/>
      </xdr:nvSpPr>
      <xdr:spPr>
        <a:xfrm>
          <a:off x="14401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66040</xdr:rowOff>
    </xdr:from>
    <xdr:to>
      <xdr:col>20</xdr:col>
      <xdr:colOff>158750</xdr:colOff>
      <xdr:row>75</xdr:row>
      <xdr:rowOff>66040</xdr:rowOff>
    </xdr:to>
    <xdr:cxnSp macro="">
      <xdr:nvCxnSpPr>
        <xdr:cNvPr id="437" name="直線コネクタ 436"/>
        <xdr:cNvCxnSpPr/>
      </xdr:nvCxnSpPr>
      <xdr:spPr>
        <a:xfrm>
          <a:off x="13004800" y="129247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80010</xdr:rowOff>
    </xdr:from>
    <xdr:to>
      <xdr:col>20</xdr:col>
      <xdr:colOff>209550</xdr:colOff>
      <xdr:row>76</xdr:row>
      <xdr:rowOff>10161</xdr:rowOff>
    </xdr:to>
    <xdr:sp macro="" textlink="">
      <xdr:nvSpPr>
        <xdr:cNvPr id="438" name="フローチャート : 判断 437"/>
        <xdr:cNvSpPr/>
      </xdr:nvSpPr>
      <xdr:spPr>
        <a:xfrm>
          <a:off x="13843000" y="129387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166388</xdr:rowOff>
    </xdr:from>
    <xdr:ext cx="762000" cy="259045"/>
    <xdr:sp macro="" textlink="">
      <xdr:nvSpPr>
        <xdr:cNvPr id="439" name="テキスト ボックス 438"/>
        <xdr:cNvSpPr txBox="1"/>
      </xdr:nvSpPr>
      <xdr:spPr>
        <a:xfrm>
          <a:off x="13512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106680</xdr:rowOff>
    </xdr:from>
    <xdr:to>
      <xdr:col>19</xdr:col>
      <xdr:colOff>6350</xdr:colOff>
      <xdr:row>76</xdr:row>
      <xdr:rowOff>36830</xdr:rowOff>
    </xdr:to>
    <xdr:sp macro="" textlink="">
      <xdr:nvSpPr>
        <xdr:cNvPr id="440" name="フローチャート : 判断 439"/>
        <xdr:cNvSpPr/>
      </xdr:nvSpPr>
      <xdr:spPr>
        <a:xfrm>
          <a:off x="12954000" y="129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21607</xdr:rowOff>
    </xdr:from>
    <xdr:ext cx="762000" cy="259045"/>
    <xdr:sp macro="" textlink="">
      <xdr:nvSpPr>
        <xdr:cNvPr id="441" name="テキスト ボックス 440"/>
        <xdr:cNvSpPr txBox="1"/>
      </xdr:nvSpPr>
      <xdr:spPr>
        <a:xfrm>
          <a:off x="12623800" y="1305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129540</xdr:rowOff>
    </xdr:from>
    <xdr:to>
      <xdr:col>24</xdr:col>
      <xdr:colOff>82550</xdr:colOff>
      <xdr:row>75</xdr:row>
      <xdr:rowOff>59690</xdr:rowOff>
    </xdr:to>
    <xdr:sp macro="" textlink="">
      <xdr:nvSpPr>
        <xdr:cNvPr id="447" name="円/楕円 446"/>
        <xdr:cNvSpPr/>
      </xdr:nvSpPr>
      <xdr:spPr>
        <a:xfrm>
          <a:off x="16459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146067</xdr:rowOff>
    </xdr:from>
    <xdr:ext cx="762000" cy="259045"/>
    <xdr:sp macro="" textlink="">
      <xdr:nvSpPr>
        <xdr:cNvPr id="448" name="公債費以外該当値テキスト"/>
        <xdr:cNvSpPr txBox="1"/>
      </xdr:nvSpPr>
      <xdr:spPr>
        <a:xfrm>
          <a:off x="16598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95250</xdr:rowOff>
    </xdr:from>
    <xdr:to>
      <xdr:col>22</xdr:col>
      <xdr:colOff>615950</xdr:colOff>
      <xdr:row>75</xdr:row>
      <xdr:rowOff>25400</xdr:rowOff>
    </xdr:to>
    <xdr:sp macro="" textlink="">
      <xdr:nvSpPr>
        <xdr:cNvPr id="449" name="円/楕円 448"/>
        <xdr:cNvSpPr/>
      </xdr:nvSpPr>
      <xdr:spPr>
        <a:xfrm>
          <a:off x="15621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35577</xdr:rowOff>
    </xdr:from>
    <xdr:ext cx="736600" cy="259045"/>
    <xdr:sp macro="" textlink="">
      <xdr:nvSpPr>
        <xdr:cNvPr id="450" name="テキスト ボックス 449"/>
        <xdr:cNvSpPr txBox="1"/>
      </xdr:nvSpPr>
      <xdr:spPr>
        <a:xfrm>
          <a:off x="15290800" y="1255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156210</xdr:rowOff>
    </xdr:from>
    <xdr:to>
      <xdr:col>21</xdr:col>
      <xdr:colOff>412750</xdr:colOff>
      <xdr:row>75</xdr:row>
      <xdr:rowOff>86360</xdr:rowOff>
    </xdr:to>
    <xdr:sp macro="" textlink="">
      <xdr:nvSpPr>
        <xdr:cNvPr id="451" name="円/楕円 450"/>
        <xdr:cNvSpPr/>
      </xdr:nvSpPr>
      <xdr:spPr>
        <a:xfrm>
          <a:off x="14732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96537</xdr:rowOff>
    </xdr:from>
    <xdr:ext cx="762000" cy="259045"/>
    <xdr:sp macro="" textlink="">
      <xdr:nvSpPr>
        <xdr:cNvPr id="452" name="テキスト ボックス 451"/>
        <xdr:cNvSpPr txBox="1"/>
      </xdr:nvSpPr>
      <xdr:spPr>
        <a:xfrm>
          <a:off x="14401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15240</xdr:rowOff>
    </xdr:from>
    <xdr:to>
      <xdr:col>20</xdr:col>
      <xdr:colOff>209550</xdr:colOff>
      <xdr:row>75</xdr:row>
      <xdr:rowOff>116840</xdr:rowOff>
    </xdr:to>
    <xdr:sp macro="" textlink="">
      <xdr:nvSpPr>
        <xdr:cNvPr id="453" name="円/楕円 452"/>
        <xdr:cNvSpPr/>
      </xdr:nvSpPr>
      <xdr:spPr>
        <a:xfrm>
          <a:off x="13843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127017</xdr:rowOff>
    </xdr:from>
    <xdr:ext cx="762000" cy="259045"/>
    <xdr:sp macro="" textlink="">
      <xdr:nvSpPr>
        <xdr:cNvPr id="454" name="テキスト ボックス 453"/>
        <xdr:cNvSpPr txBox="1"/>
      </xdr:nvSpPr>
      <xdr:spPr>
        <a:xfrm>
          <a:off x="13512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15240</xdr:rowOff>
    </xdr:from>
    <xdr:to>
      <xdr:col>19</xdr:col>
      <xdr:colOff>6350</xdr:colOff>
      <xdr:row>75</xdr:row>
      <xdr:rowOff>116840</xdr:rowOff>
    </xdr:to>
    <xdr:sp macro="" textlink="">
      <xdr:nvSpPr>
        <xdr:cNvPr id="455" name="円/楕円 454"/>
        <xdr:cNvSpPr/>
      </xdr:nvSpPr>
      <xdr:spPr>
        <a:xfrm>
          <a:off x="12954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127017</xdr:rowOff>
    </xdr:from>
    <xdr:ext cx="762000" cy="259045"/>
    <xdr:sp macro="" textlink="">
      <xdr:nvSpPr>
        <xdr:cNvPr id="456" name="テキスト ボックス 455"/>
        <xdr:cNvSpPr txBox="1"/>
      </xdr:nvSpPr>
      <xdr:spPr>
        <a:xfrm>
          <a:off x="12623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新潟県三条市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26264</xdr:rowOff>
    </xdr:from>
    <xdr:to>
      <xdr:col>4</xdr:col>
      <xdr:colOff>1117600</xdr:colOff>
      <xdr:row>17</xdr:row>
      <xdr:rowOff>64497</xdr:rowOff>
    </xdr:to>
    <xdr:cxnSp macro="">
      <xdr:nvCxnSpPr>
        <xdr:cNvPr id="50" name="直線コネクタ 49"/>
        <xdr:cNvCxnSpPr/>
      </xdr:nvCxnSpPr>
      <xdr:spPr bwMode="auto">
        <a:xfrm>
          <a:off x="5003800" y="2988539"/>
          <a:ext cx="647700" cy="38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108634</xdr:rowOff>
    </xdr:from>
    <xdr:ext cx="762000" cy="259045"/>
    <xdr:sp macro="" textlink="">
      <xdr:nvSpPr>
        <xdr:cNvPr id="51" name="人口1人当たり決算額の推移平均値テキスト130"/>
        <xdr:cNvSpPr txBox="1"/>
      </xdr:nvSpPr>
      <xdr:spPr>
        <a:xfrm>
          <a:off x="5740400" y="272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161461</xdr:rowOff>
    </xdr:from>
    <xdr:to>
      <xdr:col>4</xdr:col>
      <xdr:colOff>469900</xdr:colOff>
      <xdr:row>17</xdr:row>
      <xdr:rowOff>26264</xdr:rowOff>
    </xdr:to>
    <xdr:cxnSp macro="">
      <xdr:nvCxnSpPr>
        <xdr:cNvPr id="53" name="直線コネクタ 52"/>
        <xdr:cNvCxnSpPr/>
      </xdr:nvCxnSpPr>
      <xdr:spPr bwMode="auto">
        <a:xfrm>
          <a:off x="4305300" y="2952286"/>
          <a:ext cx="698500" cy="36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43978</xdr:rowOff>
    </xdr:from>
    <xdr:ext cx="736600" cy="259045"/>
    <xdr:sp macro="" textlink="">
      <xdr:nvSpPr>
        <xdr:cNvPr id="55" name="テキスト ボックス 54"/>
        <xdr:cNvSpPr txBox="1"/>
      </xdr:nvSpPr>
      <xdr:spPr>
        <a:xfrm>
          <a:off x="4622800" y="266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146869</xdr:rowOff>
    </xdr:from>
    <xdr:to>
      <xdr:col>3</xdr:col>
      <xdr:colOff>904875</xdr:colOff>
      <xdr:row>16</xdr:row>
      <xdr:rowOff>161461</xdr:rowOff>
    </xdr:to>
    <xdr:cxnSp macro="">
      <xdr:nvCxnSpPr>
        <xdr:cNvPr id="56" name="直線コネクタ 55"/>
        <xdr:cNvCxnSpPr/>
      </xdr:nvCxnSpPr>
      <xdr:spPr bwMode="auto">
        <a:xfrm>
          <a:off x="3606800" y="2937694"/>
          <a:ext cx="698500" cy="14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63684</xdr:rowOff>
    </xdr:from>
    <xdr:to>
      <xdr:col>3</xdr:col>
      <xdr:colOff>955675</xdr:colOff>
      <xdr:row>17</xdr:row>
      <xdr:rowOff>165284</xdr:rowOff>
    </xdr:to>
    <xdr:sp macro="" textlink="">
      <xdr:nvSpPr>
        <xdr:cNvPr id="57" name="フローチャート : 判断 56"/>
        <xdr:cNvSpPr/>
      </xdr:nvSpPr>
      <xdr:spPr bwMode="auto">
        <a:xfrm>
          <a:off x="4254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150061</xdr:rowOff>
    </xdr:from>
    <xdr:ext cx="762000" cy="259045"/>
    <xdr:sp macro="" textlink="">
      <xdr:nvSpPr>
        <xdr:cNvPr id="58" name="テキスト ボックス 57"/>
        <xdr:cNvSpPr txBox="1"/>
      </xdr:nvSpPr>
      <xdr:spPr>
        <a:xfrm>
          <a:off x="3924300" y="3112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95167</xdr:rowOff>
    </xdr:from>
    <xdr:to>
      <xdr:col>3</xdr:col>
      <xdr:colOff>206375</xdr:colOff>
      <xdr:row>16</xdr:row>
      <xdr:rowOff>146869</xdr:rowOff>
    </xdr:to>
    <xdr:cxnSp macro="">
      <xdr:nvCxnSpPr>
        <xdr:cNvPr id="59" name="直線コネクタ 58"/>
        <xdr:cNvCxnSpPr/>
      </xdr:nvCxnSpPr>
      <xdr:spPr bwMode="auto">
        <a:xfrm>
          <a:off x="2908300" y="2885992"/>
          <a:ext cx="698500" cy="51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89268</xdr:rowOff>
    </xdr:from>
    <xdr:to>
      <xdr:col>3</xdr:col>
      <xdr:colOff>257175</xdr:colOff>
      <xdr:row>18</xdr:row>
      <xdr:rowOff>19418</xdr:rowOff>
    </xdr:to>
    <xdr:sp macro="" textlink="">
      <xdr:nvSpPr>
        <xdr:cNvPr id="60" name="フローチャート : 判断 59"/>
        <xdr:cNvSpPr/>
      </xdr:nvSpPr>
      <xdr:spPr bwMode="auto">
        <a:xfrm>
          <a:off x="35560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4195</xdr:rowOff>
    </xdr:from>
    <xdr:ext cx="762000" cy="259045"/>
    <xdr:sp macro="" textlink="">
      <xdr:nvSpPr>
        <xdr:cNvPr id="61" name="テキスト ボックス 60"/>
        <xdr:cNvSpPr txBox="1"/>
      </xdr:nvSpPr>
      <xdr:spPr>
        <a:xfrm>
          <a:off x="3225800" y="313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48901</xdr:rowOff>
    </xdr:from>
    <xdr:to>
      <xdr:col>2</xdr:col>
      <xdr:colOff>692150</xdr:colOff>
      <xdr:row>17</xdr:row>
      <xdr:rowOff>150501</xdr:rowOff>
    </xdr:to>
    <xdr:sp macro="" textlink="">
      <xdr:nvSpPr>
        <xdr:cNvPr id="62" name="フローチャート : 判断 61"/>
        <xdr:cNvSpPr/>
      </xdr:nvSpPr>
      <xdr:spPr bwMode="auto">
        <a:xfrm>
          <a:off x="2857500" y="3011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135278</xdr:rowOff>
    </xdr:from>
    <xdr:ext cx="762000" cy="259045"/>
    <xdr:sp macro="" textlink="">
      <xdr:nvSpPr>
        <xdr:cNvPr id="63" name="テキスト ボックス 62"/>
        <xdr:cNvSpPr txBox="1"/>
      </xdr:nvSpPr>
      <xdr:spPr>
        <a:xfrm>
          <a:off x="2527300" y="30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13697</xdr:rowOff>
    </xdr:from>
    <xdr:to>
      <xdr:col>5</xdr:col>
      <xdr:colOff>34925</xdr:colOff>
      <xdr:row>17</xdr:row>
      <xdr:rowOff>115297</xdr:rowOff>
    </xdr:to>
    <xdr:sp macro="" textlink="">
      <xdr:nvSpPr>
        <xdr:cNvPr id="69" name="円/楕円 68"/>
        <xdr:cNvSpPr/>
      </xdr:nvSpPr>
      <xdr:spPr bwMode="auto">
        <a:xfrm>
          <a:off x="5600700" y="2975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157224</xdr:rowOff>
    </xdr:from>
    <xdr:ext cx="762000" cy="259045"/>
    <xdr:sp macro="" textlink="">
      <xdr:nvSpPr>
        <xdr:cNvPr id="70" name="人口1人当たり決算額の推移該当値テキスト130"/>
        <xdr:cNvSpPr txBox="1"/>
      </xdr:nvSpPr>
      <xdr:spPr>
        <a:xfrm>
          <a:off x="5740400" y="29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67,781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146914</xdr:rowOff>
    </xdr:from>
    <xdr:to>
      <xdr:col>4</xdr:col>
      <xdr:colOff>520700</xdr:colOff>
      <xdr:row>17</xdr:row>
      <xdr:rowOff>77064</xdr:rowOff>
    </xdr:to>
    <xdr:sp macro="" textlink="">
      <xdr:nvSpPr>
        <xdr:cNvPr id="71" name="円/楕円 70"/>
        <xdr:cNvSpPr/>
      </xdr:nvSpPr>
      <xdr:spPr bwMode="auto">
        <a:xfrm>
          <a:off x="4953000" y="2937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61841</xdr:rowOff>
    </xdr:from>
    <xdr:ext cx="736600" cy="259045"/>
    <xdr:sp macro="" textlink="">
      <xdr:nvSpPr>
        <xdr:cNvPr id="72" name="テキスト ボックス 71"/>
        <xdr:cNvSpPr txBox="1"/>
      </xdr:nvSpPr>
      <xdr:spPr>
        <a:xfrm>
          <a:off x="4622800" y="3024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69,788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110661</xdr:rowOff>
    </xdr:from>
    <xdr:to>
      <xdr:col>3</xdr:col>
      <xdr:colOff>955675</xdr:colOff>
      <xdr:row>17</xdr:row>
      <xdr:rowOff>40811</xdr:rowOff>
    </xdr:to>
    <xdr:sp macro="" textlink="">
      <xdr:nvSpPr>
        <xdr:cNvPr id="73" name="円/楕円 72"/>
        <xdr:cNvSpPr/>
      </xdr:nvSpPr>
      <xdr:spPr bwMode="auto">
        <a:xfrm>
          <a:off x="4254500" y="2901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50988</xdr:rowOff>
    </xdr:from>
    <xdr:ext cx="762000" cy="259045"/>
    <xdr:sp macro="" textlink="">
      <xdr:nvSpPr>
        <xdr:cNvPr id="74" name="テキスト ボックス 73"/>
        <xdr:cNvSpPr txBox="1"/>
      </xdr:nvSpPr>
      <xdr:spPr>
        <a:xfrm>
          <a:off x="3924300" y="26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71,691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96069</xdr:rowOff>
    </xdr:from>
    <xdr:to>
      <xdr:col>3</xdr:col>
      <xdr:colOff>257175</xdr:colOff>
      <xdr:row>17</xdr:row>
      <xdr:rowOff>26219</xdr:rowOff>
    </xdr:to>
    <xdr:sp macro="" textlink="">
      <xdr:nvSpPr>
        <xdr:cNvPr id="75" name="円/楕円 74"/>
        <xdr:cNvSpPr/>
      </xdr:nvSpPr>
      <xdr:spPr bwMode="auto">
        <a:xfrm>
          <a:off x="3556000" y="2886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36396</xdr:rowOff>
    </xdr:from>
    <xdr:ext cx="762000" cy="259045"/>
    <xdr:sp macro="" textlink="">
      <xdr:nvSpPr>
        <xdr:cNvPr id="76" name="テキスト ボックス 75"/>
        <xdr:cNvSpPr txBox="1"/>
      </xdr:nvSpPr>
      <xdr:spPr>
        <a:xfrm>
          <a:off x="3225800" y="265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72,457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44367</xdr:rowOff>
    </xdr:from>
    <xdr:to>
      <xdr:col>2</xdr:col>
      <xdr:colOff>692150</xdr:colOff>
      <xdr:row>16</xdr:row>
      <xdr:rowOff>145967</xdr:rowOff>
    </xdr:to>
    <xdr:sp macro="" textlink="">
      <xdr:nvSpPr>
        <xdr:cNvPr id="77" name="円/楕円 76"/>
        <xdr:cNvSpPr/>
      </xdr:nvSpPr>
      <xdr:spPr bwMode="auto">
        <a:xfrm>
          <a:off x="2857500" y="2835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156144</xdr:rowOff>
    </xdr:from>
    <xdr:ext cx="762000" cy="259045"/>
    <xdr:sp macro="" textlink="">
      <xdr:nvSpPr>
        <xdr:cNvPr id="78" name="テキスト ボックス 77"/>
        <xdr:cNvSpPr txBox="1"/>
      </xdr:nvSpPr>
      <xdr:spPr>
        <a:xfrm>
          <a:off x="2527300" y="260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75,171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330715</xdr:rowOff>
    </xdr:from>
    <xdr:to>
      <xdr:col>4</xdr:col>
      <xdr:colOff>1117600</xdr:colOff>
      <xdr:row>34</xdr:row>
      <xdr:rowOff>42940</xdr:rowOff>
    </xdr:to>
    <xdr:cxnSp macro="">
      <xdr:nvCxnSpPr>
        <xdr:cNvPr id="113" name="直線コネクタ 112"/>
        <xdr:cNvCxnSpPr/>
      </xdr:nvCxnSpPr>
      <xdr:spPr bwMode="auto">
        <a:xfrm flipV="1">
          <a:off x="5003800" y="6255265"/>
          <a:ext cx="647700" cy="55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116596</xdr:rowOff>
    </xdr:from>
    <xdr:ext cx="762000" cy="259045"/>
    <xdr:sp macro="" textlink="">
      <xdr:nvSpPr>
        <xdr:cNvPr id="114" name="人口1人当たり決算額の推移平均値テキスト445"/>
        <xdr:cNvSpPr txBox="1"/>
      </xdr:nvSpPr>
      <xdr:spPr>
        <a:xfrm>
          <a:off x="5740400" y="6726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42940</xdr:rowOff>
    </xdr:from>
    <xdr:to>
      <xdr:col>4</xdr:col>
      <xdr:colOff>469900</xdr:colOff>
      <xdr:row>34</xdr:row>
      <xdr:rowOff>65637</xdr:rowOff>
    </xdr:to>
    <xdr:cxnSp macro="">
      <xdr:nvCxnSpPr>
        <xdr:cNvPr id="116" name="直線コネクタ 115"/>
        <xdr:cNvCxnSpPr/>
      </xdr:nvCxnSpPr>
      <xdr:spPr bwMode="auto">
        <a:xfrm flipV="1">
          <a:off x="4305300" y="6310390"/>
          <a:ext cx="698500" cy="22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221294</xdr:rowOff>
    </xdr:from>
    <xdr:ext cx="736600" cy="259045"/>
    <xdr:sp macro="" textlink="">
      <xdr:nvSpPr>
        <xdr:cNvPr id="118" name="テキスト ボックス 117"/>
        <xdr:cNvSpPr txBox="1"/>
      </xdr:nvSpPr>
      <xdr:spPr>
        <a:xfrm>
          <a:off x="4622800" y="6831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30596</xdr:rowOff>
    </xdr:from>
    <xdr:to>
      <xdr:col>3</xdr:col>
      <xdr:colOff>904875</xdr:colOff>
      <xdr:row>34</xdr:row>
      <xdr:rowOff>65637</xdr:rowOff>
    </xdr:to>
    <xdr:cxnSp macro="">
      <xdr:nvCxnSpPr>
        <xdr:cNvPr id="119" name="直線コネクタ 118"/>
        <xdr:cNvCxnSpPr/>
      </xdr:nvCxnSpPr>
      <xdr:spPr bwMode="auto">
        <a:xfrm>
          <a:off x="3606800" y="6298046"/>
          <a:ext cx="698500" cy="35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241576</xdr:rowOff>
    </xdr:from>
    <xdr:to>
      <xdr:col>3</xdr:col>
      <xdr:colOff>955675</xdr:colOff>
      <xdr:row>36</xdr:row>
      <xdr:rowOff>276</xdr:rowOff>
    </xdr:to>
    <xdr:sp macro="" textlink="">
      <xdr:nvSpPr>
        <xdr:cNvPr id="120" name="フローチャート : 判断 119"/>
        <xdr:cNvSpPr/>
      </xdr:nvSpPr>
      <xdr:spPr bwMode="auto">
        <a:xfrm>
          <a:off x="42545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327953</xdr:rowOff>
    </xdr:from>
    <xdr:ext cx="762000" cy="259045"/>
    <xdr:sp macro="" textlink="">
      <xdr:nvSpPr>
        <xdr:cNvPr id="121" name="テキスト ボックス 120"/>
        <xdr:cNvSpPr txBox="1"/>
      </xdr:nvSpPr>
      <xdr:spPr>
        <a:xfrm>
          <a:off x="3924300" y="693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30596</xdr:rowOff>
    </xdr:from>
    <xdr:to>
      <xdr:col>3</xdr:col>
      <xdr:colOff>206375</xdr:colOff>
      <xdr:row>34</xdr:row>
      <xdr:rowOff>84023</xdr:rowOff>
    </xdr:to>
    <xdr:cxnSp macro="">
      <xdr:nvCxnSpPr>
        <xdr:cNvPr id="122" name="直線コネクタ 121"/>
        <xdr:cNvCxnSpPr/>
      </xdr:nvCxnSpPr>
      <xdr:spPr bwMode="auto">
        <a:xfrm flipV="1">
          <a:off x="2908300" y="6298046"/>
          <a:ext cx="698500" cy="53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178482</xdr:rowOff>
    </xdr:from>
    <xdr:to>
      <xdr:col>3</xdr:col>
      <xdr:colOff>257175</xdr:colOff>
      <xdr:row>35</xdr:row>
      <xdr:rowOff>280082</xdr:rowOff>
    </xdr:to>
    <xdr:sp macro="" textlink="">
      <xdr:nvSpPr>
        <xdr:cNvPr id="123" name="フローチャート : 判断 122"/>
        <xdr:cNvSpPr/>
      </xdr:nvSpPr>
      <xdr:spPr bwMode="auto">
        <a:xfrm>
          <a:off x="3556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264859</xdr:rowOff>
    </xdr:from>
    <xdr:ext cx="762000" cy="259045"/>
    <xdr:sp macro="" textlink="">
      <xdr:nvSpPr>
        <xdr:cNvPr id="124" name="テキスト ボックス 123"/>
        <xdr:cNvSpPr txBox="1"/>
      </xdr:nvSpPr>
      <xdr:spPr>
        <a:xfrm>
          <a:off x="3225800" y="687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148601</xdr:rowOff>
    </xdr:from>
    <xdr:to>
      <xdr:col>2</xdr:col>
      <xdr:colOff>692150</xdr:colOff>
      <xdr:row>35</xdr:row>
      <xdr:rowOff>250201</xdr:rowOff>
    </xdr:to>
    <xdr:sp macro="" textlink="">
      <xdr:nvSpPr>
        <xdr:cNvPr id="125" name="フローチャート : 判断 124"/>
        <xdr:cNvSpPr/>
      </xdr:nvSpPr>
      <xdr:spPr bwMode="auto">
        <a:xfrm>
          <a:off x="2857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234978</xdr:rowOff>
    </xdr:from>
    <xdr:ext cx="762000" cy="259045"/>
    <xdr:sp macro="" textlink="">
      <xdr:nvSpPr>
        <xdr:cNvPr id="126" name="テキスト ボックス 125"/>
        <xdr:cNvSpPr txBox="1"/>
      </xdr:nvSpPr>
      <xdr:spPr>
        <a:xfrm>
          <a:off x="2527300" y="684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33</xdr:row>
      <xdr:rowOff>279915</xdr:rowOff>
    </xdr:from>
    <xdr:to>
      <xdr:col>5</xdr:col>
      <xdr:colOff>34925</xdr:colOff>
      <xdr:row>34</xdr:row>
      <xdr:rowOff>38615</xdr:rowOff>
    </xdr:to>
    <xdr:sp macro="" textlink="">
      <xdr:nvSpPr>
        <xdr:cNvPr id="132" name="円/楕円 131"/>
        <xdr:cNvSpPr/>
      </xdr:nvSpPr>
      <xdr:spPr bwMode="auto">
        <a:xfrm>
          <a:off x="5600700" y="6204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124992</xdr:rowOff>
    </xdr:from>
    <xdr:ext cx="762000" cy="259045"/>
    <xdr:sp macro="" textlink="">
      <xdr:nvSpPr>
        <xdr:cNvPr id="133" name="人口1人当たり決算額の推移該当値テキスト445"/>
        <xdr:cNvSpPr txBox="1"/>
      </xdr:nvSpPr>
      <xdr:spPr>
        <a:xfrm>
          <a:off x="5740400" y="604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31,512</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335040</xdr:rowOff>
    </xdr:from>
    <xdr:to>
      <xdr:col>4</xdr:col>
      <xdr:colOff>520700</xdr:colOff>
      <xdr:row>34</xdr:row>
      <xdr:rowOff>93740</xdr:rowOff>
    </xdr:to>
    <xdr:sp macro="" textlink="">
      <xdr:nvSpPr>
        <xdr:cNvPr id="134" name="円/楕円 133"/>
        <xdr:cNvSpPr/>
      </xdr:nvSpPr>
      <xdr:spPr bwMode="auto">
        <a:xfrm>
          <a:off x="4953000" y="6259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103917</xdr:rowOff>
    </xdr:from>
    <xdr:ext cx="736600" cy="259045"/>
    <xdr:sp macro="" textlink="">
      <xdr:nvSpPr>
        <xdr:cNvPr id="135" name="テキスト ボックス 134"/>
        <xdr:cNvSpPr txBox="1"/>
      </xdr:nvSpPr>
      <xdr:spPr>
        <a:xfrm>
          <a:off x="4622800" y="6028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29,824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14837</xdr:rowOff>
    </xdr:from>
    <xdr:to>
      <xdr:col>3</xdr:col>
      <xdr:colOff>955675</xdr:colOff>
      <xdr:row>34</xdr:row>
      <xdr:rowOff>116437</xdr:rowOff>
    </xdr:to>
    <xdr:sp macro="" textlink="">
      <xdr:nvSpPr>
        <xdr:cNvPr id="136" name="円/楕円 135"/>
        <xdr:cNvSpPr/>
      </xdr:nvSpPr>
      <xdr:spPr bwMode="auto">
        <a:xfrm>
          <a:off x="4254500" y="6282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126614</xdr:rowOff>
    </xdr:from>
    <xdr:ext cx="762000" cy="259045"/>
    <xdr:sp macro="" textlink="">
      <xdr:nvSpPr>
        <xdr:cNvPr id="137" name="テキスト ボックス 136"/>
        <xdr:cNvSpPr txBox="1"/>
      </xdr:nvSpPr>
      <xdr:spPr>
        <a:xfrm>
          <a:off x="3924300" y="60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29,129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322696</xdr:rowOff>
    </xdr:from>
    <xdr:to>
      <xdr:col>3</xdr:col>
      <xdr:colOff>257175</xdr:colOff>
      <xdr:row>34</xdr:row>
      <xdr:rowOff>81396</xdr:rowOff>
    </xdr:to>
    <xdr:sp macro="" textlink="">
      <xdr:nvSpPr>
        <xdr:cNvPr id="138" name="円/楕円 137"/>
        <xdr:cNvSpPr/>
      </xdr:nvSpPr>
      <xdr:spPr bwMode="auto">
        <a:xfrm>
          <a:off x="3556000" y="6247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91573</xdr:rowOff>
    </xdr:from>
    <xdr:ext cx="762000" cy="259045"/>
    <xdr:sp macro="" textlink="">
      <xdr:nvSpPr>
        <xdr:cNvPr id="139" name="テキスト ボックス 138"/>
        <xdr:cNvSpPr txBox="1"/>
      </xdr:nvSpPr>
      <xdr:spPr>
        <a:xfrm>
          <a:off x="3225800" y="601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30,202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33223</xdr:rowOff>
    </xdr:from>
    <xdr:to>
      <xdr:col>2</xdr:col>
      <xdr:colOff>692150</xdr:colOff>
      <xdr:row>34</xdr:row>
      <xdr:rowOff>134823</xdr:rowOff>
    </xdr:to>
    <xdr:sp macro="" textlink="">
      <xdr:nvSpPr>
        <xdr:cNvPr id="140" name="円/楕円 139"/>
        <xdr:cNvSpPr/>
      </xdr:nvSpPr>
      <xdr:spPr bwMode="auto">
        <a:xfrm>
          <a:off x="2857500" y="6300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145000</xdr:rowOff>
    </xdr:from>
    <xdr:ext cx="762000" cy="259045"/>
    <xdr:sp macro="" textlink="">
      <xdr:nvSpPr>
        <xdr:cNvPr id="141" name="テキスト ボックス 140"/>
        <xdr:cNvSpPr txBox="1"/>
      </xdr:nvSpPr>
      <xdr:spPr>
        <a:xfrm>
          <a:off x="2527300" y="6069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新潟県三条市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100,069
99,615
431.97
45,006,346
44,450,725
303,537
25,381,495
70,342,712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115.7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73,562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36738</xdr:rowOff>
    </xdr:from>
    <xdr:to>
      <xdr:col>6</xdr:col>
      <xdr:colOff>511175</xdr:colOff>
      <xdr:row>34</xdr:row>
      <xdr:rowOff>146787</xdr:rowOff>
    </xdr:to>
    <xdr:cxnSp macro="">
      <xdr:nvCxnSpPr>
        <xdr:cNvPr id="59" name="直線コネクタ 58"/>
        <xdr:cNvCxnSpPr/>
      </xdr:nvCxnSpPr>
      <xdr:spPr>
        <a:xfrm>
          <a:off x="3797300" y="5866038"/>
          <a:ext cx="838200" cy="11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77591</xdr:rowOff>
    </xdr:from>
    <xdr:ext cx="534377" cy="259045"/>
    <xdr:sp macro="" textlink="">
      <xdr:nvSpPr>
        <xdr:cNvPr id="60" name="人件費平均値テキスト"/>
        <xdr:cNvSpPr txBox="1"/>
      </xdr:nvSpPr>
      <xdr:spPr>
        <a:xfrm>
          <a:off x="4686300" y="607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12736</xdr:rowOff>
    </xdr:from>
    <xdr:to>
      <xdr:col>5</xdr:col>
      <xdr:colOff>358775</xdr:colOff>
      <xdr:row>34</xdr:row>
      <xdr:rowOff>36738</xdr:rowOff>
    </xdr:to>
    <xdr:cxnSp macro="">
      <xdr:nvCxnSpPr>
        <xdr:cNvPr id="62" name="直線コネクタ 61"/>
        <xdr:cNvCxnSpPr/>
      </xdr:nvCxnSpPr>
      <xdr:spPr>
        <a:xfrm>
          <a:off x="2908300" y="5842036"/>
          <a:ext cx="889000" cy="2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12097</xdr:rowOff>
    </xdr:from>
    <xdr:ext cx="534377" cy="259045"/>
    <xdr:sp macro="" textlink="">
      <xdr:nvSpPr>
        <xdr:cNvPr id="64" name="テキスト ボックス 63"/>
        <xdr:cNvSpPr txBox="1"/>
      </xdr:nvSpPr>
      <xdr:spPr>
        <a:xfrm>
          <a:off x="3530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116040</xdr:rowOff>
    </xdr:from>
    <xdr:to>
      <xdr:col>4</xdr:col>
      <xdr:colOff>155575</xdr:colOff>
      <xdr:row>34</xdr:row>
      <xdr:rowOff>12736</xdr:rowOff>
    </xdr:to>
    <xdr:cxnSp macro="">
      <xdr:nvCxnSpPr>
        <xdr:cNvPr id="65" name="直線コネクタ 64"/>
        <xdr:cNvCxnSpPr/>
      </xdr:nvCxnSpPr>
      <xdr:spPr>
        <a:xfrm>
          <a:off x="2019300" y="5773890"/>
          <a:ext cx="889000" cy="6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169802</xdr:rowOff>
    </xdr:from>
    <xdr:to>
      <xdr:col>4</xdr:col>
      <xdr:colOff>206375</xdr:colOff>
      <xdr:row>36</xdr:row>
      <xdr:rowOff>99952</xdr:rowOff>
    </xdr:to>
    <xdr:sp macro="" textlink="">
      <xdr:nvSpPr>
        <xdr:cNvPr id="66" name="フローチャート : 判断 65"/>
        <xdr:cNvSpPr/>
      </xdr:nvSpPr>
      <xdr:spPr>
        <a:xfrm>
          <a:off x="2857500" y="617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91079</xdr:rowOff>
    </xdr:from>
    <xdr:ext cx="534377" cy="259045"/>
    <xdr:sp macro="" textlink="">
      <xdr:nvSpPr>
        <xdr:cNvPr id="67" name="テキスト ボックス 66"/>
        <xdr:cNvSpPr txBox="1"/>
      </xdr:nvSpPr>
      <xdr:spPr>
        <a:xfrm>
          <a:off x="2641111" y="626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101775</xdr:rowOff>
    </xdr:from>
    <xdr:to>
      <xdr:col>2</xdr:col>
      <xdr:colOff>638175</xdr:colOff>
      <xdr:row>33</xdr:row>
      <xdr:rowOff>116040</xdr:rowOff>
    </xdr:to>
    <xdr:cxnSp macro="">
      <xdr:nvCxnSpPr>
        <xdr:cNvPr id="68" name="直線コネクタ 67"/>
        <xdr:cNvCxnSpPr/>
      </xdr:nvCxnSpPr>
      <xdr:spPr>
        <a:xfrm>
          <a:off x="1130300" y="5759625"/>
          <a:ext cx="8890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11130</xdr:rowOff>
    </xdr:from>
    <xdr:to>
      <xdr:col>3</xdr:col>
      <xdr:colOff>3175</xdr:colOff>
      <xdr:row>36</xdr:row>
      <xdr:rowOff>112730</xdr:rowOff>
    </xdr:to>
    <xdr:sp macro="" textlink="">
      <xdr:nvSpPr>
        <xdr:cNvPr id="69" name="フローチャート : 判断 68"/>
        <xdr:cNvSpPr/>
      </xdr:nvSpPr>
      <xdr:spPr>
        <a:xfrm>
          <a:off x="1968500" y="618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103857</xdr:rowOff>
    </xdr:from>
    <xdr:ext cx="534377" cy="259045"/>
    <xdr:sp macro="" textlink="">
      <xdr:nvSpPr>
        <xdr:cNvPr id="70" name="テキスト ボックス 69"/>
        <xdr:cNvSpPr txBox="1"/>
      </xdr:nvSpPr>
      <xdr:spPr>
        <a:xfrm>
          <a:off x="1752111" y="627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115577</xdr:rowOff>
    </xdr:from>
    <xdr:to>
      <xdr:col>1</xdr:col>
      <xdr:colOff>485775</xdr:colOff>
      <xdr:row>36</xdr:row>
      <xdr:rowOff>45727</xdr:rowOff>
    </xdr:to>
    <xdr:sp macro="" textlink="">
      <xdr:nvSpPr>
        <xdr:cNvPr id="71" name="フローチャート : 判断 70"/>
        <xdr:cNvSpPr/>
      </xdr:nvSpPr>
      <xdr:spPr>
        <a:xfrm>
          <a:off x="1079500" y="611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36854</xdr:rowOff>
    </xdr:from>
    <xdr:ext cx="534377" cy="259045"/>
    <xdr:sp macro="" textlink="">
      <xdr:nvSpPr>
        <xdr:cNvPr id="72" name="テキスト ボックス 71"/>
        <xdr:cNvSpPr txBox="1"/>
      </xdr:nvSpPr>
      <xdr:spPr>
        <a:xfrm>
          <a:off x="863111" y="620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95987</xdr:rowOff>
    </xdr:from>
    <xdr:to>
      <xdr:col>6</xdr:col>
      <xdr:colOff>561975</xdr:colOff>
      <xdr:row>35</xdr:row>
      <xdr:rowOff>26137</xdr:rowOff>
    </xdr:to>
    <xdr:sp macro="" textlink="">
      <xdr:nvSpPr>
        <xdr:cNvPr id="78" name="円/楕円 77"/>
        <xdr:cNvSpPr/>
      </xdr:nvSpPr>
      <xdr:spPr>
        <a:xfrm>
          <a:off x="4584700" y="592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118864</xdr:rowOff>
    </xdr:from>
    <xdr:ext cx="534377" cy="259045"/>
    <xdr:sp macro="" textlink="">
      <xdr:nvSpPr>
        <xdr:cNvPr id="79" name="人件費該当値テキスト"/>
        <xdr:cNvSpPr txBox="1"/>
      </xdr:nvSpPr>
      <xdr:spPr>
        <a:xfrm>
          <a:off x="4686300" y="577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69,690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157388</xdr:rowOff>
    </xdr:from>
    <xdr:to>
      <xdr:col>5</xdr:col>
      <xdr:colOff>409575</xdr:colOff>
      <xdr:row>34</xdr:row>
      <xdr:rowOff>87538</xdr:rowOff>
    </xdr:to>
    <xdr:sp macro="" textlink="">
      <xdr:nvSpPr>
        <xdr:cNvPr id="80" name="円/楕円 79"/>
        <xdr:cNvSpPr/>
      </xdr:nvSpPr>
      <xdr:spPr>
        <a:xfrm>
          <a:off x="3746500" y="581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104065</xdr:rowOff>
    </xdr:from>
    <xdr:ext cx="534377" cy="259045"/>
    <xdr:sp macro="" textlink="">
      <xdr:nvSpPr>
        <xdr:cNvPr id="81" name="テキスト ボックス 80"/>
        <xdr:cNvSpPr txBox="1"/>
      </xdr:nvSpPr>
      <xdr:spPr>
        <a:xfrm>
          <a:off x="3530111" y="559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74,504</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133386</xdr:rowOff>
    </xdr:from>
    <xdr:to>
      <xdr:col>4</xdr:col>
      <xdr:colOff>206375</xdr:colOff>
      <xdr:row>34</xdr:row>
      <xdr:rowOff>63536</xdr:rowOff>
    </xdr:to>
    <xdr:sp macro="" textlink="">
      <xdr:nvSpPr>
        <xdr:cNvPr id="82" name="円/楕円 81"/>
        <xdr:cNvSpPr/>
      </xdr:nvSpPr>
      <xdr:spPr>
        <a:xfrm>
          <a:off x="2857500" y="579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80063</xdr:rowOff>
    </xdr:from>
    <xdr:ext cx="534377" cy="259045"/>
    <xdr:sp macro="" textlink="">
      <xdr:nvSpPr>
        <xdr:cNvPr id="83" name="テキスト ボックス 82"/>
        <xdr:cNvSpPr txBox="1"/>
      </xdr:nvSpPr>
      <xdr:spPr>
        <a:xfrm>
          <a:off x="2641111" y="556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75,554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65240</xdr:rowOff>
    </xdr:from>
    <xdr:to>
      <xdr:col>3</xdr:col>
      <xdr:colOff>3175</xdr:colOff>
      <xdr:row>33</xdr:row>
      <xdr:rowOff>166840</xdr:rowOff>
    </xdr:to>
    <xdr:sp macro="" textlink="">
      <xdr:nvSpPr>
        <xdr:cNvPr id="84" name="円/楕円 83"/>
        <xdr:cNvSpPr/>
      </xdr:nvSpPr>
      <xdr:spPr>
        <a:xfrm>
          <a:off x="1968500" y="572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11917</xdr:rowOff>
    </xdr:from>
    <xdr:ext cx="534377" cy="259045"/>
    <xdr:sp macro="" textlink="">
      <xdr:nvSpPr>
        <xdr:cNvPr id="85" name="テキスト ボックス 84"/>
        <xdr:cNvSpPr txBox="1"/>
      </xdr:nvSpPr>
      <xdr:spPr>
        <a:xfrm>
          <a:off x="1752111" y="549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78,535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50975</xdr:rowOff>
    </xdr:from>
    <xdr:to>
      <xdr:col>1</xdr:col>
      <xdr:colOff>485775</xdr:colOff>
      <xdr:row>33</xdr:row>
      <xdr:rowOff>152575</xdr:rowOff>
    </xdr:to>
    <xdr:sp macro="" textlink="">
      <xdr:nvSpPr>
        <xdr:cNvPr id="86" name="円/楕円 85"/>
        <xdr:cNvSpPr/>
      </xdr:nvSpPr>
      <xdr:spPr>
        <a:xfrm>
          <a:off x="1079500" y="570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169102</xdr:rowOff>
    </xdr:from>
    <xdr:ext cx="534377" cy="259045"/>
    <xdr:sp macro="" textlink="">
      <xdr:nvSpPr>
        <xdr:cNvPr id="87" name="テキスト ボックス 86"/>
        <xdr:cNvSpPr txBox="1"/>
      </xdr:nvSpPr>
      <xdr:spPr>
        <a:xfrm>
          <a:off x="863111" y="548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14344</xdr:rowOff>
    </xdr:from>
    <xdr:to>
      <xdr:col>6</xdr:col>
      <xdr:colOff>511175</xdr:colOff>
      <xdr:row>59</xdr:row>
      <xdr:rowOff>15131</xdr:rowOff>
    </xdr:to>
    <xdr:cxnSp macro="">
      <xdr:nvCxnSpPr>
        <xdr:cNvPr id="118" name="直線コネクタ 117"/>
        <xdr:cNvCxnSpPr/>
      </xdr:nvCxnSpPr>
      <xdr:spPr>
        <a:xfrm flipV="1">
          <a:off x="3797300" y="10129894"/>
          <a:ext cx="838200" cy="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15131</xdr:rowOff>
    </xdr:from>
    <xdr:to>
      <xdr:col>5</xdr:col>
      <xdr:colOff>358775</xdr:colOff>
      <xdr:row>59</xdr:row>
      <xdr:rowOff>18804</xdr:rowOff>
    </xdr:to>
    <xdr:cxnSp macro="">
      <xdr:nvCxnSpPr>
        <xdr:cNvPr id="121" name="直線コネクタ 120"/>
        <xdr:cNvCxnSpPr/>
      </xdr:nvCxnSpPr>
      <xdr:spPr>
        <a:xfrm flipV="1">
          <a:off x="2908300" y="10130681"/>
          <a:ext cx="889000" cy="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73177</xdr:rowOff>
    </xdr:from>
    <xdr:ext cx="534377" cy="259045"/>
    <xdr:sp macro="" textlink="">
      <xdr:nvSpPr>
        <xdr:cNvPr id="123" name="テキスト ボックス 122"/>
        <xdr:cNvSpPr txBox="1"/>
      </xdr:nvSpPr>
      <xdr:spPr>
        <a:xfrm>
          <a:off x="3530111" y="98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18804</xdr:rowOff>
    </xdr:from>
    <xdr:to>
      <xdr:col>4</xdr:col>
      <xdr:colOff>155575</xdr:colOff>
      <xdr:row>59</xdr:row>
      <xdr:rowOff>25168</xdr:rowOff>
    </xdr:to>
    <xdr:cxnSp macro="">
      <xdr:nvCxnSpPr>
        <xdr:cNvPr id="124" name="直線コネクタ 123"/>
        <xdr:cNvCxnSpPr/>
      </xdr:nvCxnSpPr>
      <xdr:spPr>
        <a:xfrm flipV="1">
          <a:off x="2019300" y="10134354"/>
          <a:ext cx="8890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137497</xdr:rowOff>
    </xdr:from>
    <xdr:to>
      <xdr:col>4</xdr:col>
      <xdr:colOff>206375</xdr:colOff>
      <xdr:row>59</xdr:row>
      <xdr:rowOff>67647</xdr:rowOff>
    </xdr:to>
    <xdr:sp macro="" textlink="">
      <xdr:nvSpPr>
        <xdr:cNvPr id="125" name="フローチャート : 判断 124"/>
        <xdr:cNvSpPr/>
      </xdr:nvSpPr>
      <xdr:spPr>
        <a:xfrm>
          <a:off x="2857500" y="10081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84174</xdr:rowOff>
    </xdr:from>
    <xdr:ext cx="534377" cy="259045"/>
    <xdr:sp macro="" textlink="">
      <xdr:nvSpPr>
        <xdr:cNvPr id="126" name="テキスト ボックス 125"/>
        <xdr:cNvSpPr txBox="1"/>
      </xdr:nvSpPr>
      <xdr:spPr>
        <a:xfrm>
          <a:off x="2641111" y="985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25168</xdr:rowOff>
    </xdr:from>
    <xdr:to>
      <xdr:col>2</xdr:col>
      <xdr:colOff>638175</xdr:colOff>
      <xdr:row>59</xdr:row>
      <xdr:rowOff>29637</xdr:rowOff>
    </xdr:to>
    <xdr:cxnSp macro="">
      <xdr:nvCxnSpPr>
        <xdr:cNvPr id="127" name="直線コネクタ 126"/>
        <xdr:cNvCxnSpPr/>
      </xdr:nvCxnSpPr>
      <xdr:spPr>
        <a:xfrm flipV="1">
          <a:off x="1130300" y="10140718"/>
          <a:ext cx="889000" cy="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141743</xdr:rowOff>
    </xdr:from>
    <xdr:to>
      <xdr:col>3</xdr:col>
      <xdr:colOff>3175</xdr:colOff>
      <xdr:row>59</xdr:row>
      <xdr:rowOff>71893</xdr:rowOff>
    </xdr:to>
    <xdr:sp macro="" textlink="">
      <xdr:nvSpPr>
        <xdr:cNvPr id="128" name="フローチャート : 判断 127"/>
        <xdr:cNvSpPr/>
      </xdr:nvSpPr>
      <xdr:spPr>
        <a:xfrm>
          <a:off x="1968500" y="1008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88420</xdr:rowOff>
    </xdr:from>
    <xdr:ext cx="534377" cy="259045"/>
    <xdr:sp macro="" textlink="">
      <xdr:nvSpPr>
        <xdr:cNvPr id="129" name="テキスト ボックス 128"/>
        <xdr:cNvSpPr txBox="1"/>
      </xdr:nvSpPr>
      <xdr:spPr>
        <a:xfrm>
          <a:off x="1752111" y="986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142859</xdr:rowOff>
    </xdr:from>
    <xdr:to>
      <xdr:col>1</xdr:col>
      <xdr:colOff>485775</xdr:colOff>
      <xdr:row>59</xdr:row>
      <xdr:rowOff>73009</xdr:rowOff>
    </xdr:to>
    <xdr:sp macro="" textlink="">
      <xdr:nvSpPr>
        <xdr:cNvPr id="130" name="フローチャート : 判断 129"/>
        <xdr:cNvSpPr/>
      </xdr:nvSpPr>
      <xdr:spPr>
        <a:xfrm>
          <a:off x="1079500" y="1008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89536</xdr:rowOff>
    </xdr:from>
    <xdr:ext cx="534377" cy="259045"/>
    <xdr:sp macro="" textlink="">
      <xdr:nvSpPr>
        <xdr:cNvPr id="131" name="テキスト ボックス 130"/>
        <xdr:cNvSpPr txBox="1"/>
      </xdr:nvSpPr>
      <xdr:spPr>
        <a:xfrm>
          <a:off x="863111" y="986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134994</xdr:rowOff>
    </xdr:from>
    <xdr:to>
      <xdr:col>6</xdr:col>
      <xdr:colOff>561975</xdr:colOff>
      <xdr:row>59</xdr:row>
      <xdr:rowOff>65144</xdr:rowOff>
    </xdr:to>
    <xdr:sp macro="" textlink="">
      <xdr:nvSpPr>
        <xdr:cNvPr id="137" name="円/楕円 136"/>
        <xdr:cNvSpPr/>
      </xdr:nvSpPr>
      <xdr:spPr>
        <a:xfrm>
          <a:off x="4584700" y="1007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88110</xdr:rowOff>
    </xdr:from>
    <xdr:ext cx="534377" cy="259045"/>
    <xdr:sp macro="" textlink="">
      <xdr:nvSpPr>
        <xdr:cNvPr id="138" name="物件費該当値テキスト"/>
        <xdr:cNvSpPr txBox="1"/>
      </xdr:nvSpPr>
      <xdr:spPr>
        <a:xfrm>
          <a:off x="4686300" y="100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51,771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135781</xdr:rowOff>
    </xdr:from>
    <xdr:to>
      <xdr:col>5</xdr:col>
      <xdr:colOff>409575</xdr:colOff>
      <xdr:row>59</xdr:row>
      <xdr:rowOff>65931</xdr:rowOff>
    </xdr:to>
    <xdr:sp macro="" textlink="">
      <xdr:nvSpPr>
        <xdr:cNvPr id="139" name="円/楕円 138"/>
        <xdr:cNvSpPr/>
      </xdr:nvSpPr>
      <xdr:spPr>
        <a:xfrm>
          <a:off x="3746500" y="1007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57058</xdr:rowOff>
    </xdr:from>
    <xdr:ext cx="534377" cy="259045"/>
    <xdr:sp macro="" textlink="">
      <xdr:nvSpPr>
        <xdr:cNvPr id="140" name="テキスト ボックス 139"/>
        <xdr:cNvSpPr txBox="1"/>
      </xdr:nvSpPr>
      <xdr:spPr>
        <a:xfrm>
          <a:off x="3530111" y="1017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51,289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139454</xdr:rowOff>
    </xdr:from>
    <xdr:to>
      <xdr:col>4</xdr:col>
      <xdr:colOff>206375</xdr:colOff>
      <xdr:row>59</xdr:row>
      <xdr:rowOff>69604</xdr:rowOff>
    </xdr:to>
    <xdr:sp macro="" textlink="">
      <xdr:nvSpPr>
        <xdr:cNvPr id="141" name="円/楕円 140"/>
        <xdr:cNvSpPr/>
      </xdr:nvSpPr>
      <xdr:spPr>
        <a:xfrm>
          <a:off x="2857500" y="100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60731</xdr:rowOff>
    </xdr:from>
    <xdr:ext cx="534377" cy="259045"/>
    <xdr:sp macro="" textlink="">
      <xdr:nvSpPr>
        <xdr:cNvPr id="142" name="テキスト ボックス 141"/>
        <xdr:cNvSpPr txBox="1"/>
      </xdr:nvSpPr>
      <xdr:spPr>
        <a:xfrm>
          <a:off x="2641111" y="1017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49,040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145818</xdr:rowOff>
    </xdr:from>
    <xdr:to>
      <xdr:col>3</xdr:col>
      <xdr:colOff>3175</xdr:colOff>
      <xdr:row>59</xdr:row>
      <xdr:rowOff>75968</xdr:rowOff>
    </xdr:to>
    <xdr:sp macro="" textlink="">
      <xdr:nvSpPr>
        <xdr:cNvPr id="143" name="円/楕円 142"/>
        <xdr:cNvSpPr/>
      </xdr:nvSpPr>
      <xdr:spPr>
        <a:xfrm>
          <a:off x="1968500" y="100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67095</xdr:rowOff>
    </xdr:from>
    <xdr:ext cx="534377" cy="259045"/>
    <xdr:sp macro="" textlink="">
      <xdr:nvSpPr>
        <xdr:cNvPr id="144" name="テキスト ボックス 143"/>
        <xdr:cNvSpPr txBox="1"/>
      </xdr:nvSpPr>
      <xdr:spPr>
        <a:xfrm>
          <a:off x="1752111" y="1018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45,142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150287</xdr:rowOff>
    </xdr:from>
    <xdr:to>
      <xdr:col>1</xdr:col>
      <xdr:colOff>485775</xdr:colOff>
      <xdr:row>59</xdr:row>
      <xdr:rowOff>80437</xdr:rowOff>
    </xdr:to>
    <xdr:sp macro="" textlink="">
      <xdr:nvSpPr>
        <xdr:cNvPr id="145" name="円/楕円 144"/>
        <xdr:cNvSpPr/>
      </xdr:nvSpPr>
      <xdr:spPr>
        <a:xfrm>
          <a:off x="1079500" y="1009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71564</xdr:rowOff>
    </xdr:from>
    <xdr:ext cx="534377" cy="259045"/>
    <xdr:sp macro="" textlink="">
      <xdr:nvSpPr>
        <xdr:cNvPr id="146" name="テキスト ボックス 145"/>
        <xdr:cNvSpPr txBox="1"/>
      </xdr:nvSpPr>
      <xdr:spPr>
        <a:xfrm>
          <a:off x="863111" y="1018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42,405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67528</xdr:rowOff>
    </xdr:from>
    <xdr:to>
      <xdr:col>6</xdr:col>
      <xdr:colOff>511175</xdr:colOff>
      <xdr:row>73</xdr:row>
      <xdr:rowOff>90715</xdr:rowOff>
    </xdr:to>
    <xdr:cxnSp macro="">
      <xdr:nvCxnSpPr>
        <xdr:cNvPr id="177" name="直線コネクタ 176"/>
        <xdr:cNvCxnSpPr/>
      </xdr:nvCxnSpPr>
      <xdr:spPr>
        <a:xfrm flipV="1">
          <a:off x="3797300" y="12411928"/>
          <a:ext cx="838200" cy="19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106734</xdr:rowOff>
    </xdr:from>
    <xdr:ext cx="469744" cy="259045"/>
    <xdr:sp macro="" textlink="">
      <xdr:nvSpPr>
        <xdr:cNvPr id="178" name="維持補修費平均値テキスト"/>
        <xdr:cNvSpPr txBox="1"/>
      </xdr:nvSpPr>
      <xdr:spPr>
        <a:xfrm>
          <a:off x="4686300" y="13136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82224</xdr:rowOff>
    </xdr:from>
    <xdr:to>
      <xdr:col>5</xdr:col>
      <xdr:colOff>358775</xdr:colOff>
      <xdr:row>73</xdr:row>
      <xdr:rowOff>90715</xdr:rowOff>
    </xdr:to>
    <xdr:cxnSp macro="">
      <xdr:nvCxnSpPr>
        <xdr:cNvPr id="180" name="直線コネクタ 179"/>
        <xdr:cNvCxnSpPr/>
      </xdr:nvCxnSpPr>
      <xdr:spPr>
        <a:xfrm>
          <a:off x="2908300" y="12598074"/>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67327</xdr:rowOff>
    </xdr:from>
    <xdr:ext cx="469744" cy="259045"/>
    <xdr:sp macro="" textlink="">
      <xdr:nvSpPr>
        <xdr:cNvPr id="182" name="テキスト ボックス 181"/>
        <xdr:cNvSpPr txBox="1"/>
      </xdr:nvSpPr>
      <xdr:spPr>
        <a:xfrm>
          <a:off x="3562427"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82224</xdr:rowOff>
    </xdr:from>
    <xdr:to>
      <xdr:col>4</xdr:col>
      <xdr:colOff>155575</xdr:colOff>
      <xdr:row>75</xdr:row>
      <xdr:rowOff>115425</xdr:rowOff>
    </xdr:to>
    <xdr:cxnSp macro="">
      <xdr:nvCxnSpPr>
        <xdr:cNvPr id="183" name="直線コネクタ 182"/>
        <xdr:cNvCxnSpPr/>
      </xdr:nvCxnSpPr>
      <xdr:spPr>
        <a:xfrm flipV="1">
          <a:off x="2019300" y="12598074"/>
          <a:ext cx="889000" cy="37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130266</xdr:rowOff>
    </xdr:from>
    <xdr:to>
      <xdr:col>4</xdr:col>
      <xdr:colOff>206375</xdr:colOff>
      <xdr:row>77</xdr:row>
      <xdr:rowOff>60416</xdr:rowOff>
    </xdr:to>
    <xdr:sp macro="" textlink="">
      <xdr:nvSpPr>
        <xdr:cNvPr id="184" name="フローチャート : 判断 183"/>
        <xdr:cNvSpPr/>
      </xdr:nvSpPr>
      <xdr:spPr>
        <a:xfrm>
          <a:off x="2857500" y="1316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51543</xdr:rowOff>
    </xdr:from>
    <xdr:ext cx="469744" cy="259045"/>
    <xdr:sp macro="" textlink="">
      <xdr:nvSpPr>
        <xdr:cNvPr id="185" name="テキスト ボックス 184"/>
        <xdr:cNvSpPr txBox="1"/>
      </xdr:nvSpPr>
      <xdr:spPr>
        <a:xfrm>
          <a:off x="2673427" y="1325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39551</xdr:rowOff>
    </xdr:from>
    <xdr:to>
      <xdr:col>2</xdr:col>
      <xdr:colOff>638175</xdr:colOff>
      <xdr:row>75</xdr:row>
      <xdr:rowOff>115425</xdr:rowOff>
    </xdr:to>
    <xdr:cxnSp macro="">
      <xdr:nvCxnSpPr>
        <xdr:cNvPr id="186" name="直線コネクタ 185"/>
        <xdr:cNvCxnSpPr/>
      </xdr:nvCxnSpPr>
      <xdr:spPr>
        <a:xfrm>
          <a:off x="1130300" y="12726851"/>
          <a:ext cx="889000" cy="24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154649</xdr:rowOff>
    </xdr:from>
    <xdr:to>
      <xdr:col>3</xdr:col>
      <xdr:colOff>3175</xdr:colOff>
      <xdr:row>77</xdr:row>
      <xdr:rowOff>84799</xdr:rowOff>
    </xdr:to>
    <xdr:sp macro="" textlink="">
      <xdr:nvSpPr>
        <xdr:cNvPr id="187" name="フローチャート : 判断 186"/>
        <xdr:cNvSpPr/>
      </xdr:nvSpPr>
      <xdr:spPr>
        <a:xfrm>
          <a:off x="1968500" y="1318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75926</xdr:rowOff>
    </xdr:from>
    <xdr:ext cx="469744" cy="259045"/>
    <xdr:sp macro="" textlink="">
      <xdr:nvSpPr>
        <xdr:cNvPr id="188" name="テキスト ボックス 187"/>
        <xdr:cNvSpPr txBox="1"/>
      </xdr:nvSpPr>
      <xdr:spPr>
        <a:xfrm>
          <a:off x="1784427" y="1327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149425</xdr:rowOff>
    </xdr:from>
    <xdr:to>
      <xdr:col>1</xdr:col>
      <xdr:colOff>485775</xdr:colOff>
      <xdr:row>77</xdr:row>
      <xdr:rowOff>79575</xdr:rowOff>
    </xdr:to>
    <xdr:sp macro="" textlink="">
      <xdr:nvSpPr>
        <xdr:cNvPr id="189" name="フローチャート : 判断 188"/>
        <xdr:cNvSpPr/>
      </xdr:nvSpPr>
      <xdr:spPr>
        <a:xfrm>
          <a:off x="1079500" y="131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70702</xdr:rowOff>
    </xdr:from>
    <xdr:ext cx="469744" cy="259045"/>
    <xdr:sp macro="" textlink="">
      <xdr:nvSpPr>
        <xdr:cNvPr id="190" name="テキスト ボックス 189"/>
        <xdr:cNvSpPr txBox="1"/>
      </xdr:nvSpPr>
      <xdr:spPr>
        <a:xfrm>
          <a:off x="895427" y="1327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16728</xdr:rowOff>
    </xdr:from>
    <xdr:to>
      <xdr:col>6</xdr:col>
      <xdr:colOff>561975</xdr:colOff>
      <xdr:row>72</xdr:row>
      <xdr:rowOff>118328</xdr:rowOff>
    </xdr:to>
    <xdr:sp macro="" textlink="">
      <xdr:nvSpPr>
        <xdr:cNvPr id="196" name="円/楕円 195"/>
        <xdr:cNvSpPr/>
      </xdr:nvSpPr>
      <xdr:spPr>
        <a:xfrm>
          <a:off x="4584700" y="1236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39605</xdr:rowOff>
    </xdr:from>
    <xdr:ext cx="534377" cy="259045"/>
    <xdr:sp macro="" textlink="">
      <xdr:nvSpPr>
        <xdr:cNvPr id="197" name="維持補修費該当値テキスト"/>
        <xdr:cNvSpPr txBox="1"/>
      </xdr:nvSpPr>
      <xdr:spPr>
        <a:xfrm>
          <a:off x="4686300" y="1221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11,313</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39915</xdr:rowOff>
    </xdr:from>
    <xdr:to>
      <xdr:col>5</xdr:col>
      <xdr:colOff>409575</xdr:colOff>
      <xdr:row>73</xdr:row>
      <xdr:rowOff>141515</xdr:rowOff>
    </xdr:to>
    <xdr:sp macro="" textlink="">
      <xdr:nvSpPr>
        <xdr:cNvPr id="198" name="円/楕円 197"/>
        <xdr:cNvSpPr/>
      </xdr:nvSpPr>
      <xdr:spPr>
        <a:xfrm>
          <a:off x="3746500" y="125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71</xdr:row>
      <xdr:rowOff>158042</xdr:rowOff>
    </xdr:from>
    <xdr:ext cx="469744" cy="259045"/>
    <xdr:sp macro="" textlink="">
      <xdr:nvSpPr>
        <xdr:cNvPr id="199" name="テキスト ボックス 198"/>
        <xdr:cNvSpPr txBox="1"/>
      </xdr:nvSpPr>
      <xdr:spPr>
        <a:xfrm>
          <a:off x="3562427" y="1233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9,525</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31424</xdr:rowOff>
    </xdr:from>
    <xdr:to>
      <xdr:col>4</xdr:col>
      <xdr:colOff>206375</xdr:colOff>
      <xdr:row>73</xdr:row>
      <xdr:rowOff>133024</xdr:rowOff>
    </xdr:to>
    <xdr:sp macro="" textlink="">
      <xdr:nvSpPr>
        <xdr:cNvPr id="200" name="円/楕円 199"/>
        <xdr:cNvSpPr/>
      </xdr:nvSpPr>
      <xdr:spPr>
        <a:xfrm>
          <a:off x="2857500" y="1254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71</xdr:row>
      <xdr:rowOff>149551</xdr:rowOff>
    </xdr:from>
    <xdr:ext cx="469744" cy="259045"/>
    <xdr:sp macro="" textlink="">
      <xdr:nvSpPr>
        <xdr:cNvPr id="201" name="テキスト ボックス 200"/>
        <xdr:cNvSpPr txBox="1"/>
      </xdr:nvSpPr>
      <xdr:spPr>
        <a:xfrm>
          <a:off x="2673427" y="1232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9,603</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64625</xdr:rowOff>
    </xdr:from>
    <xdr:to>
      <xdr:col>3</xdr:col>
      <xdr:colOff>3175</xdr:colOff>
      <xdr:row>75</xdr:row>
      <xdr:rowOff>166226</xdr:rowOff>
    </xdr:to>
    <xdr:sp macro="" textlink="">
      <xdr:nvSpPr>
        <xdr:cNvPr id="202" name="円/楕円 201"/>
        <xdr:cNvSpPr/>
      </xdr:nvSpPr>
      <xdr:spPr>
        <a:xfrm>
          <a:off x="1968500" y="129233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11302</xdr:rowOff>
    </xdr:from>
    <xdr:ext cx="469744" cy="259045"/>
    <xdr:sp macro="" textlink="">
      <xdr:nvSpPr>
        <xdr:cNvPr id="203" name="テキスト ボックス 202"/>
        <xdr:cNvSpPr txBox="1"/>
      </xdr:nvSpPr>
      <xdr:spPr>
        <a:xfrm>
          <a:off x="1784427" y="1269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6,148</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160201</xdr:rowOff>
    </xdr:from>
    <xdr:to>
      <xdr:col>1</xdr:col>
      <xdr:colOff>485775</xdr:colOff>
      <xdr:row>74</xdr:row>
      <xdr:rowOff>90351</xdr:rowOff>
    </xdr:to>
    <xdr:sp macro="" textlink="">
      <xdr:nvSpPr>
        <xdr:cNvPr id="204" name="円/楕円 203"/>
        <xdr:cNvSpPr/>
      </xdr:nvSpPr>
      <xdr:spPr>
        <a:xfrm>
          <a:off x="1079500" y="1267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72</xdr:row>
      <xdr:rowOff>106878</xdr:rowOff>
    </xdr:from>
    <xdr:ext cx="469744" cy="259045"/>
    <xdr:sp macro="" textlink="">
      <xdr:nvSpPr>
        <xdr:cNvPr id="205" name="テキスト ボックス 204"/>
        <xdr:cNvSpPr txBox="1"/>
      </xdr:nvSpPr>
      <xdr:spPr>
        <a:xfrm>
          <a:off x="895427" y="1245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81,995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97955</xdr:rowOff>
    </xdr:from>
    <xdr:to>
      <xdr:col>6</xdr:col>
      <xdr:colOff>511175</xdr:colOff>
      <xdr:row>95</xdr:row>
      <xdr:rowOff>167424</xdr:rowOff>
    </xdr:to>
    <xdr:cxnSp macro="">
      <xdr:nvCxnSpPr>
        <xdr:cNvPr id="235" name="直線コネクタ 234"/>
        <xdr:cNvCxnSpPr/>
      </xdr:nvCxnSpPr>
      <xdr:spPr>
        <a:xfrm flipV="1">
          <a:off x="3797300" y="16385705"/>
          <a:ext cx="838200" cy="6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33278</xdr:rowOff>
    </xdr:from>
    <xdr:ext cx="534377" cy="259045"/>
    <xdr:sp macro="" textlink="">
      <xdr:nvSpPr>
        <xdr:cNvPr id="236" name="扶助費平均値テキスト"/>
        <xdr:cNvSpPr txBox="1"/>
      </xdr:nvSpPr>
      <xdr:spPr>
        <a:xfrm>
          <a:off x="4686300" y="1632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167424</xdr:rowOff>
    </xdr:from>
    <xdr:to>
      <xdr:col>5</xdr:col>
      <xdr:colOff>358775</xdr:colOff>
      <xdr:row>96</xdr:row>
      <xdr:rowOff>5766</xdr:rowOff>
    </xdr:to>
    <xdr:cxnSp macro="">
      <xdr:nvCxnSpPr>
        <xdr:cNvPr id="238" name="直線コネクタ 237"/>
        <xdr:cNvCxnSpPr/>
      </xdr:nvCxnSpPr>
      <xdr:spPr>
        <a:xfrm flipV="1">
          <a:off x="2908300" y="16455174"/>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38777</xdr:rowOff>
    </xdr:from>
    <xdr:ext cx="534377" cy="259045"/>
    <xdr:sp macro="" textlink="">
      <xdr:nvSpPr>
        <xdr:cNvPr id="240" name="テキスト ボックス 239"/>
        <xdr:cNvSpPr txBox="1"/>
      </xdr:nvSpPr>
      <xdr:spPr>
        <a:xfrm>
          <a:off x="3530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5766</xdr:rowOff>
    </xdr:from>
    <xdr:to>
      <xdr:col>4</xdr:col>
      <xdr:colOff>155575</xdr:colOff>
      <xdr:row>96</xdr:row>
      <xdr:rowOff>71298</xdr:rowOff>
    </xdr:to>
    <xdr:cxnSp macro="">
      <xdr:nvCxnSpPr>
        <xdr:cNvPr id="241" name="直線コネクタ 240"/>
        <xdr:cNvCxnSpPr/>
      </xdr:nvCxnSpPr>
      <xdr:spPr>
        <a:xfrm flipV="1">
          <a:off x="2019300" y="16464966"/>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139078</xdr:rowOff>
    </xdr:from>
    <xdr:to>
      <xdr:col>4</xdr:col>
      <xdr:colOff>206375</xdr:colOff>
      <xdr:row>95</xdr:row>
      <xdr:rowOff>69228</xdr:rowOff>
    </xdr:to>
    <xdr:sp macro="" textlink="">
      <xdr:nvSpPr>
        <xdr:cNvPr id="242" name="フローチャート : 判断 241"/>
        <xdr:cNvSpPr/>
      </xdr:nvSpPr>
      <xdr:spPr>
        <a:xfrm>
          <a:off x="2857500" y="162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85755</xdr:rowOff>
    </xdr:from>
    <xdr:ext cx="534377" cy="259045"/>
    <xdr:sp macro="" textlink="">
      <xdr:nvSpPr>
        <xdr:cNvPr id="243" name="テキスト ボックス 242"/>
        <xdr:cNvSpPr txBox="1"/>
      </xdr:nvSpPr>
      <xdr:spPr>
        <a:xfrm>
          <a:off x="2641111" y="1603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71298</xdr:rowOff>
    </xdr:from>
    <xdr:to>
      <xdr:col>2</xdr:col>
      <xdr:colOff>638175</xdr:colOff>
      <xdr:row>96</xdr:row>
      <xdr:rowOff>102095</xdr:rowOff>
    </xdr:to>
    <xdr:cxnSp macro="">
      <xdr:nvCxnSpPr>
        <xdr:cNvPr id="244" name="直線コネクタ 243"/>
        <xdr:cNvCxnSpPr/>
      </xdr:nvCxnSpPr>
      <xdr:spPr>
        <a:xfrm flipV="1">
          <a:off x="1130300" y="16530498"/>
          <a:ext cx="889000" cy="3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43562</xdr:rowOff>
    </xdr:from>
    <xdr:to>
      <xdr:col>3</xdr:col>
      <xdr:colOff>3175</xdr:colOff>
      <xdr:row>95</xdr:row>
      <xdr:rowOff>145162</xdr:rowOff>
    </xdr:to>
    <xdr:sp macro="" textlink="">
      <xdr:nvSpPr>
        <xdr:cNvPr id="245" name="フローチャート : 判断 244"/>
        <xdr:cNvSpPr/>
      </xdr:nvSpPr>
      <xdr:spPr>
        <a:xfrm>
          <a:off x="1968500" y="163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161689</xdr:rowOff>
    </xdr:from>
    <xdr:ext cx="534377" cy="259045"/>
    <xdr:sp macro="" textlink="">
      <xdr:nvSpPr>
        <xdr:cNvPr id="246" name="テキスト ボックス 245"/>
        <xdr:cNvSpPr txBox="1"/>
      </xdr:nvSpPr>
      <xdr:spPr>
        <a:xfrm>
          <a:off x="1752111" y="1610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53099</xdr:rowOff>
    </xdr:from>
    <xdr:to>
      <xdr:col>1</xdr:col>
      <xdr:colOff>485775</xdr:colOff>
      <xdr:row>95</xdr:row>
      <xdr:rowOff>154699</xdr:rowOff>
    </xdr:to>
    <xdr:sp macro="" textlink="">
      <xdr:nvSpPr>
        <xdr:cNvPr id="247" name="フローチャート : 判断 246"/>
        <xdr:cNvSpPr/>
      </xdr:nvSpPr>
      <xdr:spPr>
        <a:xfrm>
          <a:off x="1079500" y="1634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171226</xdr:rowOff>
    </xdr:from>
    <xdr:ext cx="534377" cy="259045"/>
    <xdr:sp macro="" textlink="">
      <xdr:nvSpPr>
        <xdr:cNvPr id="248" name="テキスト ボックス 247"/>
        <xdr:cNvSpPr txBox="1"/>
      </xdr:nvSpPr>
      <xdr:spPr>
        <a:xfrm>
          <a:off x="863111" y="1611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47155</xdr:rowOff>
    </xdr:from>
    <xdr:to>
      <xdr:col>6</xdr:col>
      <xdr:colOff>561975</xdr:colOff>
      <xdr:row>95</xdr:row>
      <xdr:rowOff>148755</xdr:rowOff>
    </xdr:to>
    <xdr:sp macro="" textlink="">
      <xdr:nvSpPr>
        <xdr:cNvPr id="254" name="円/楕円 253"/>
        <xdr:cNvSpPr/>
      </xdr:nvSpPr>
      <xdr:spPr>
        <a:xfrm>
          <a:off x="4584700" y="1633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70032</xdr:rowOff>
    </xdr:from>
    <xdr:ext cx="534377" cy="259045"/>
    <xdr:sp macro="" textlink="">
      <xdr:nvSpPr>
        <xdr:cNvPr id="255" name="扶助費該当値テキスト"/>
        <xdr:cNvSpPr txBox="1"/>
      </xdr:nvSpPr>
      <xdr:spPr>
        <a:xfrm>
          <a:off x="4686300" y="1618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79,787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116624</xdr:rowOff>
    </xdr:from>
    <xdr:to>
      <xdr:col>5</xdr:col>
      <xdr:colOff>409575</xdr:colOff>
      <xdr:row>96</xdr:row>
      <xdr:rowOff>46774</xdr:rowOff>
    </xdr:to>
    <xdr:sp macro="" textlink="">
      <xdr:nvSpPr>
        <xdr:cNvPr id="256" name="円/楕円 255"/>
        <xdr:cNvSpPr/>
      </xdr:nvSpPr>
      <xdr:spPr>
        <a:xfrm>
          <a:off x="3746500" y="1640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63301</xdr:rowOff>
    </xdr:from>
    <xdr:ext cx="534377" cy="259045"/>
    <xdr:sp macro="" textlink="">
      <xdr:nvSpPr>
        <xdr:cNvPr id="257" name="テキスト ボックス 256"/>
        <xdr:cNvSpPr txBox="1"/>
      </xdr:nvSpPr>
      <xdr:spPr>
        <a:xfrm>
          <a:off x="3530111" y="1617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74,317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126416</xdr:rowOff>
    </xdr:from>
    <xdr:to>
      <xdr:col>4</xdr:col>
      <xdr:colOff>206375</xdr:colOff>
      <xdr:row>96</xdr:row>
      <xdr:rowOff>56566</xdr:rowOff>
    </xdr:to>
    <xdr:sp macro="" textlink="">
      <xdr:nvSpPr>
        <xdr:cNvPr id="258" name="円/楕円 257"/>
        <xdr:cNvSpPr/>
      </xdr:nvSpPr>
      <xdr:spPr>
        <a:xfrm>
          <a:off x="2857500" y="1641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47693</xdr:rowOff>
    </xdr:from>
    <xdr:ext cx="534377" cy="259045"/>
    <xdr:sp macro="" textlink="">
      <xdr:nvSpPr>
        <xdr:cNvPr id="259" name="テキスト ボックス 258"/>
        <xdr:cNvSpPr txBox="1"/>
      </xdr:nvSpPr>
      <xdr:spPr>
        <a:xfrm>
          <a:off x="2641111" y="1650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73,546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20498</xdr:rowOff>
    </xdr:from>
    <xdr:to>
      <xdr:col>3</xdr:col>
      <xdr:colOff>3175</xdr:colOff>
      <xdr:row>96</xdr:row>
      <xdr:rowOff>122098</xdr:rowOff>
    </xdr:to>
    <xdr:sp macro="" textlink="">
      <xdr:nvSpPr>
        <xdr:cNvPr id="260" name="円/楕円 259"/>
        <xdr:cNvSpPr/>
      </xdr:nvSpPr>
      <xdr:spPr>
        <a:xfrm>
          <a:off x="1968500" y="1647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113225</xdr:rowOff>
    </xdr:from>
    <xdr:ext cx="534377" cy="259045"/>
    <xdr:sp macro="" textlink="">
      <xdr:nvSpPr>
        <xdr:cNvPr id="261" name="テキスト ボックス 260"/>
        <xdr:cNvSpPr txBox="1"/>
      </xdr:nvSpPr>
      <xdr:spPr>
        <a:xfrm>
          <a:off x="1752111" y="1657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68,386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51295</xdr:rowOff>
    </xdr:from>
    <xdr:to>
      <xdr:col>1</xdr:col>
      <xdr:colOff>485775</xdr:colOff>
      <xdr:row>96</xdr:row>
      <xdr:rowOff>152895</xdr:rowOff>
    </xdr:to>
    <xdr:sp macro="" textlink="">
      <xdr:nvSpPr>
        <xdr:cNvPr id="262" name="円/楕円 261"/>
        <xdr:cNvSpPr/>
      </xdr:nvSpPr>
      <xdr:spPr>
        <a:xfrm>
          <a:off x="1079500" y="165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144022</xdr:rowOff>
    </xdr:from>
    <xdr:ext cx="534377" cy="259045"/>
    <xdr:sp macro="" textlink="">
      <xdr:nvSpPr>
        <xdr:cNvPr id="263" name="テキスト ボックス 262"/>
        <xdr:cNvSpPr txBox="1"/>
      </xdr:nvSpPr>
      <xdr:spPr>
        <a:xfrm>
          <a:off x="863111" y="166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28156</xdr:rowOff>
    </xdr:from>
    <xdr:to>
      <xdr:col>15</xdr:col>
      <xdr:colOff>180975</xdr:colOff>
      <xdr:row>37</xdr:row>
      <xdr:rowOff>84125</xdr:rowOff>
    </xdr:to>
    <xdr:cxnSp macro="">
      <xdr:nvCxnSpPr>
        <xdr:cNvPr id="292" name="直線コネクタ 291"/>
        <xdr:cNvCxnSpPr/>
      </xdr:nvCxnSpPr>
      <xdr:spPr>
        <a:xfrm flipV="1">
          <a:off x="9639300" y="6371806"/>
          <a:ext cx="838200" cy="5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147909</xdr:rowOff>
    </xdr:from>
    <xdr:ext cx="534377" cy="259045"/>
    <xdr:sp macro="" textlink="">
      <xdr:nvSpPr>
        <xdr:cNvPr id="293" name="補助費等平均値テキスト"/>
        <xdr:cNvSpPr txBox="1"/>
      </xdr:nvSpPr>
      <xdr:spPr>
        <a:xfrm>
          <a:off x="10528300" y="597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84125</xdr:rowOff>
    </xdr:from>
    <xdr:to>
      <xdr:col>14</xdr:col>
      <xdr:colOff>28575</xdr:colOff>
      <xdr:row>37</xdr:row>
      <xdr:rowOff>115265</xdr:rowOff>
    </xdr:to>
    <xdr:cxnSp macro="">
      <xdr:nvCxnSpPr>
        <xdr:cNvPr id="295" name="直線コネクタ 294"/>
        <xdr:cNvCxnSpPr/>
      </xdr:nvCxnSpPr>
      <xdr:spPr>
        <a:xfrm flipV="1">
          <a:off x="8750300" y="6427775"/>
          <a:ext cx="889000" cy="3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69143</xdr:rowOff>
    </xdr:from>
    <xdr:ext cx="534377" cy="259045"/>
    <xdr:sp macro="" textlink="">
      <xdr:nvSpPr>
        <xdr:cNvPr id="297" name="テキスト ボックス 296"/>
        <xdr:cNvSpPr txBox="1"/>
      </xdr:nvSpPr>
      <xdr:spPr>
        <a:xfrm>
          <a:off x="9372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115265</xdr:rowOff>
    </xdr:from>
    <xdr:to>
      <xdr:col>12</xdr:col>
      <xdr:colOff>511175</xdr:colOff>
      <xdr:row>37</xdr:row>
      <xdr:rowOff>148717</xdr:rowOff>
    </xdr:to>
    <xdr:cxnSp macro="">
      <xdr:nvCxnSpPr>
        <xdr:cNvPr id="298" name="直線コネクタ 297"/>
        <xdr:cNvCxnSpPr/>
      </xdr:nvCxnSpPr>
      <xdr:spPr>
        <a:xfrm flipV="1">
          <a:off x="7861300" y="6458915"/>
          <a:ext cx="8890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100457</xdr:rowOff>
    </xdr:from>
    <xdr:to>
      <xdr:col>12</xdr:col>
      <xdr:colOff>561975</xdr:colOff>
      <xdr:row>37</xdr:row>
      <xdr:rowOff>30607</xdr:rowOff>
    </xdr:to>
    <xdr:sp macro="" textlink="">
      <xdr:nvSpPr>
        <xdr:cNvPr id="299" name="フローチャート : 判断 298"/>
        <xdr:cNvSpPr/>
      </xdr:nvSpPr>
      <xdr:spPr>
        <a:xfrm>
          <a:off x="8699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47134</xdr:rowOff>
    </xdr:from>
    <xdr:ext cx="534377" cy="259045"/>
    <xdr:sp macro="" textlink="">
      <xdr:nvSpPr>
        <xdr:cNvPr id="300" name="テキスト ボックス 299"/>
        <xdr:cNvSpPr txBox="1"/>
      </xdr:nvSpPr>
      <xdr:spPr>
        <a:xfrm>
          <a:off x="8483111" y="60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148717</xdr:rowOff>
    </xdr:from>
    <xdr:to>
      <xdr:col>11</xdr:col>
      <xdr:colOff>307975</xdr:colOff>
      <xdr:row>38</xdr:row>
      <xdr:rowOff>16942</xdr:rowOff>
    </xdr:to>
    <xdr:cxnSp macro="">
      <xdr:nvCxnSpPr>
        <xdr:cNvPr id="301" name="直線コネクタ 300"/>
        <xdr:cNvCxnSpPr/>
      </xdr:nvCxnSpPr>
      <xdr:spPr>
        <a:xfrm flipV="1">
          <a:off x="6972300" y="6492367"/>
          <a:ext cx="889000" cy="3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99111</xdr:rowOff>
    </xdr:from>
    <xdr:to>
      <xdr:col>11</xdr:col>
      <xdr:colOff>358775</xdr:colOff>
      <xdr:row>37</xdr:row>
      <xdr:rowOff>29261</xdr:rowOff>
    </xdr:to>
    <xdr:sp macro="" textlink="">
      <xdr:nvSpPr>
        <xdr:cNvPr id="302" name="フローチャート : 判断 301"/>
        <xdr:cNvSpPr/>
      </xdr:nvSpPr>
      <xdr:spPr>
        <a:xfrm>
          <a:off x="7810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45788</xdr:rowOff>
    </xdr:from>
    <xdr:ext cx="534377" cy="259045"/>
    <xdr:sp macro="" textlink="">
      <xdr:nvSpPr>
        <xdr:cNvPr id="303" name="テキスト ボックス 302"/>
        <xdr:cNvSpPr txBox="1"/>
      </xdr:nvSpPr>
      <xdr:spPr>
        <a:xfrm>
          <a:off x="7594111" y="60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131216</xdr:rowOff>
    </xdr:from>
    <xdr:to>
      <xdr:col>10</xdr:col>
      <xdr:colOff>155575</xdr:colOff>
      <xdr:row>37</xdr:row>
      <xdr:rowOff>61366</xdr:rowOff>
    </xdr:to>
    <xdr:sp macro="" textlink="">
      <xdr:nvSpPr>
        <xdr:cNvPr id="304" name="フローチャート : 判断 303"/>
        <xdr:cNvSpPr/>
      </xdr:nvSpPr>
      <xdr:spPr>
        <a:xfrm>
          <a:off x="6921500" y="63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77893</xdr:rowOff>
    </xdr:from>
    <xdr:ext cx="534377" cy="259045"/>
    <xdr:sp macro="" textlink="">
      <xdr:nvSpPr>
        <xdr:cNvPr id="305" name="テキスト ボックス 304"/>
        <xdr:cNvSpPr txBox="1"/>
      </xdr:nvSpPr>
      <xdr:spPr>
        <a:xfrm>
          <a:off x="6705111" y="607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148806</xdr:rowOff>
    </xdr:from>
    <xdr:to>
      <xdr:col>15</xdr:col>
      <xdr:colOff>231775</xdr:colOff>
      <xdr:row>37</xdr:row>
      <xdr:rowOff>78956</xdr:rowOff>
    </xdr:to>
    <xdr:sp macro="" textlink="">
      <xdr:nvSpPr>
        <xdr:cNvPr id="311" name="円/楕円 310"/>
        <xdr:cNvSpPr/>
      </xdr:nvSpPr>
      <xdr:spPr>
        <a:xfrm>
          <a:off x="10426700" y="632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127233</xdr:rowOff>
    </xdr:from>
    <xdr:ext cx="534377" cy="259045"/>
    <xdr:sp macro="" textlink="">
      <xdr:nvSpPr>
        <xdr:cNvPr id="312" name="補助費等該当値テキスト"/>
        <xdr:cNvSpPr txBox="1"/>
      </xdr:nvSpPr>
      <xdr:spPr>
        <a:xfrm>
          <a:off x="10528300" y="629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28,283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33325</xdr:rowOff>
    </xdr:from>
    <xdr:to>
      <xdr:col>14</xdr:col>
      <xdr:colOff>79375</xdr:colOff>
      <xdr:row>37</xdr:row>
      <xdr:rowOff>134925</xdr:rowOff>
    </xdr:to>
    <xdr:sp macro="" textlink="">
      <xdr:nvSpPr>
        <xdr:cNvPr id="313" name="円/楕円 312"/>
        <xdr:cNvSpPr/>
      </xdr:nvSpPr>
      <xdr:spPr>
        <a:xfrm>
          <a:off x="9588500" y="63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126052</xdr:rowOff>
    </xdr:from>
    <xdr:ext cx="534377" cy="259045"/>
    <xdr:sp macro="" textlink="">
      <xdr:nvSpPr>
        <xdr:cNvPr id="314" name="テキスト ボックス 313"/>
        <xdr:cNvSpPr txBox="1"/>
      </xdr:nvSpPr>
      <xdr:spPr>
        <a:xfrm>
          <a:off x="9372111" y="646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23,876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64465</xdr:rowOff>
    </xdr:from>
    <xdr:to>
      <xdr:col>12</xdr:col>
      <xdr:colOff>561975</xdr:colOff>
      <xdr:row>37</xdr:row>
      <xdr:rowOff>166065</xdr:rowOff>
    </xdr:to>
    <xdr:sp macro="" textlink="">
      <xdr:nvSpPr>
        <xdr:cNvPr id="315" name="円/楕円 314"/>
        <xdr:cNvSpPr/>
      </xdr:nvSpPr>
      <xdr:spPr>
        <a:xfrm>
          <a:off x="8699500" y="64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157192</xdr:rowOff>
    </xdr:from>
    <xdr:ext cx="534377" cy="259045"/>
    <xdr:sp macro="" textlink="">
      <xdr:nvSpPr>
        <xdr:cNvPr id="316" name="テキスト ボックス 315"/>
        <xdr:cNvSpPr txBox="1"/>
      </xdr:nvSpPr>
      <xdr:spPr>
        <a:xfrm>
          <a:off x="8483111" y="650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21,424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97917</xdr:rowOff>
    </xdr:from>
    <xdr:to>
      <xdr:col>11</xdr:col>
      <xdr:colOff>358775</xdr:colOff>
      <xdr:row>38</xdr:row>
      <xdr:rowOff>28067</xdr:rowOff>
    </xdr:to>
    <xdr:sp macro="" textlink="">
      <xdr:nvSpPr>
        <xdr:cNvPr id="317" name="円/楕円 316"/>
        <xdr:cNvSpPr/>
      </xdr:nvSpPr>
      <xdr:spPr>
        <a:xfrm>
          <a:off x="7810500" y="64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19194</xdr:rowOff>
    </xdr:from>
    <xdr:ext cx="534377" cy="259045"/>
    <xdr:sp macro="" textlink="">
      <xdr:nvSpPr>
        <xdr:cNvPr id="318" name="テキスト ボックス 317"/>
        <xdr:cNvSpPr txBox="1"/>
      </xdr:nvSpPr>
      <xdr:spPr>
        <a:xfrm>
          <a:off x="7594111" y="653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18,790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137592</xdr:rowOff>
    </xdr:from>
    <xdr:to>
      <xdr:col>10</xdr:col>
      <xdr:colOff>155575</xdr:colOff>
      <xdr:row>38</xdr:row>
      <xdr:rowOff>67742</xdr:rowOff>
    </xdr:to>
    <xdr:sp macro="" textlink="">
      <xdr:nvSpPr>
        <xdr:cNvPr id="319" name="円/楕円 318"/>
        <xdr:cNvSpPr/>
      </xdr:nvSpPr>
      <xdr:spPr>
        <a:xfrm>
          <a:off x="6921500" y="64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58869</xdr:rowOff>
    </xdr:from>
    <xdr:ext cx="534377" cy="259045"/>
    <xdr:sp macro="" textlink="">
      <xdr:nvSpPr>
        <xdr:cNvPr id="320" name="テキスト ボックス 319"/>
        <xdr:cNvSpPr txBox="1"/>
      </xdr:nvSpPr>
      <xdr:spPr>
        <a:xfrm>
          <a:off x="6705111" y="657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73,834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6779</xdr:rowOff>
    </xdr:from>
    <xdr:to>
      <xdr:col>15</xdr:col>
      <xdr:colOff>180975</xdr:colOff>
      <xdr:row>59</xdr:row>
      <xdr:rowOff>39949</xdr:rowOff>
    </xdr:to>
    <xdr:cxnSp macro="">
      <xdr:nvCxnSpPr>
        <xdr:cNvPr id="351" name="直線コネクタ 350"/>
        <xdr:cNvCxnSpPr/>
      </xdr:nvCxnSpPr>
      <xdr:spPr>
        <a:xfrm>
          <a:off x="9639300" y="10122329"/>
          <a:ext cx="838200" cy="3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8586</xdr:rowOff>
    </xdr:from>
    <xdr:ext cx="534377" cy="259045"/>
    <xdr:sp macro="" textlink="">
      <xdr:nvSpPr>
        <xdr:cNvPr id="352" name="普通建設事業費平均値テキスト"/>
        <xdr:cNvSpPr txBox="1"/>
      </xdr:nvSpPr>
      <xdr:spPr>
        <a:xfrm>
          <a:off x="10528300" y="9952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4856</xdr:rowOff>
    </xdr:from>
    <xdr:to>
      <xdr:col>14</xdr:col>
      <xdr:colOff>28575</xdr:colOff>
      <xdr:row>59</xdr:row>
      <xdr:rowOff>6779</xdr:rowOff>
    </xdr:to>
    <xdr:cxnSp macro="">
      <xdr:nvCxnSpPr>
        <xdr:cNvPr id="354" name="直線コネクタ 353"/>
        <xdr:cNvCxnSpPr/>
      </xdr:nvCxnSpPr>
      <xdr:spPr>
        <a:xfrm>
          <a:off x="8750300" y="10120406"/>
          <a:ext cx="889000" cy="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81776</xdr:rowOff>
    </xdr:from>
    <xdr:ext cx="534377" cy="259045"/>
    <xdr:sp macro="" textlink="">
      <xdr:nvSpPr>
        <xdr:cNvPr id="356" name="テキスト ボックス 355"/>
        <xdr:cNvSpPr txBox="1"/>
      </xdr:nvSpPr>
      <xdr:spPr>
        <a:xfrm>
          <a:off x="9372111" y="1019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149200</xdr:rowOff>
    </xdr:from>
    <xdr:to>
      <xdr:col>12</xdr:col>
      <xdr:colOff>511175</xdr:colOff>
      <xdr:row>59</xdr:row>
      <xdr:rowOff>4856</xdr:rowOff>
    </xdr:to>
    <xdr:cxnSp macro="">
      <xdr:nvCxnSpPr>
        <xdr:cNvPr id="357" name="直線コネクタ 356"/>
        <xdr:cNvCxnSpPr/>
      </xdr:nvCxnSpPr>
      <xdr:spPr>
        <a:xfrm>
          <a:off x="7861300" y="10093300"/>
          <a:ext cx="889000" cy="2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161175</xdr:rowOff>
    </xdr:from>
    <xdr:to>
      <xdr:col>12</xdr:col>
      <xdr:colOff>561975</xdr:colOff>
      <xdr:row>59</xdr:row>
      <xdr:rowOff>91325</xdr:rowOff>
    </xdr:to>
    <xdr:sp macro="" textlink="">
      <xdr:nvSpPr>
        <xdr:cNvPr id="358" name="フローチャート : 判断 357"/>
        <xdr:cNvSpPr/>
      </xdr:nvSpPr>
      <xdr:spPr>
        <a:xfrm>
          <a:off x="8699500" y="1010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82452</xdr:rowOff>
    </xdr:from>
    <xdr:ext cx="534377" cy="259045"/>
    <xdr:sp macro="" textlink="">
      <xdr:nvSpPr>
        <xdr:cNvPr id="359" name="テキスト ボックス 358"/>
        <xdr:cNvSpPr txBox="1"/>
      </xdr:nvSpPr>
      <xdr:spPr>
        <a:xfrm>
          <a:off x="8483111" y="1019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149200</xdr:rowOff>
    </xdr:from>
    <xdr:to>
      <xdr:col>11</xdr:col>
      <xdr:colOff>307975</xdr:colOff>
      <xdr:row>59</xdr:row>
      <xdr:rowOff>3334</xdr:rowOff>
    </xdr:to>
    <xdr:cxnSp macro="">
      <xdr:nvCxnSpPr>
        <xdr:cNvPr id="360" name="直線コネクタ 359"/>
        <xdr:cNvCxnSpPr/>
      </xdr:nvCxnSpPr>
      <xdr:spPr>
        <a:xfrm flipV="1">
          <a:off x="6972300" y="10093300"/>
          <a:ext cx="889000" cy="2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164185</xdr:rowOff>
    </xdr:from>
    <xdr:to>
      <xdr:col>11</xdr:col>
      <xdr:colOff>358775</xdr:colOff>
      <xdr:row>59</xdr:row>
      <xdr:rowOff>94335</xdr:rowOff>
    </xdr:to>
    <xdr:sp macro="" textlink="">
      <xdr:nvSpPr>
        <xdr:cNvPr id="361" name="フローチャート : 判断 360"/>
        <xdr:cNvSpPr/>
      </xdr:nvSpPr>
      <xdr:spPr>
        <a:xfrm>
          <a:off x="7810500" y="1010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85462</xdr:rowOff>
    </xdr:from>
    <xdr:ext cx="534377" cy="259045"/>
    <xdr:sp macro="" textlink="">
      <xdr:nvSpPr>
        <xdr:cNvPr id="362" name="テキスト ボックス 361"/>
        <xdr:cNvSpPr txBox="1"/>
      </xdr:nvSpPr>
      <xdr:spPr>
        <a:xfrm>
          <a:off x="7594111" y="102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733</xdr:rowOff>
    </xdr:from>
    <xdr:to>
      <xdr:col>10</xdr:col>
      <xdr:colOff>155575</xdr:colOff>
      <xdr:row>59</xdr:row>
      <xdr:rowOff>102333</xdr:rowOff>
    </xdr:to>
    <xdr:sp macro="" textlink="">
      <xdr:nvSpPr>
        <xdr:cNvPr id="363" name="フローチャート : 判断 362"/>
        <xdr:cNvSpPr/>
      </xdr:nvSpPr>
      <xdr:spPr>
        <a:xfrm>
          <a:off x="6921500" y="1011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93460</xdr:rowOff>
    </xdr:from>
    <xdr:ext cx="534377" cy="259045"/>
    <xdr:sp macro="" textlink="">
      <xdr:nvSpPr>
        <xdr:cNvPr id="364" name="テキスト ボックス 363"/>
        <xdr:cNvSpPr txBox="1"/>
      </xdr:nvSpPr>
      <xdr:spPr>
        <a:xfrm>
          <a:off x="6705111" y="102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160599</xdr:rowOff>
    </xdr:from>
    <xdr:to>
      <xdr:col>15</xdr:col>
      <xdr:colOff>231775</xdr:colOff>
      <xdr:row>59</xdr:row>
      <xdr:rowOff>90749</xdr:rowOff>
    </xdr:to>
    <xdr:sp macro="" textlink="">
      <xdr:nvSpPr>
        <xdr:cNvPr id="370" name="円/楕円 369"/>
        <xdr:cNvSpPr/>
      </xdr:nvSpPr>
      <xdr:spPr>
        <a:xfrm>
          <a:off x="10426700" y="101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135585</xdr:rowOff>
    </xdr:from>
    <xdr:ext cx="534377" cy="259045"/>
    <xdr:sp macro="" textlink="">
      <xdr:nvSpPr>
        <xdr:cNvPr id="371" name="普通建設事業費該当値テキスト"/>
        <xdr:cNvSpPr txBox="1"/>
      </xdr:nvSpPr>
      <xdr:spPr>
        <a:xfrm>
          <a:off x="10528300" y="1007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54,134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127429</xdr:rowOff>
    </xdr:from>
    <xdr:to>
      <xdr:col>14</xdr:col>
      <xdr:colOff>79375</xdr:colOff>
      <xdr:row>59</xdr:row>
      <xdr:rowOff>57579</xdr:rowOff>
    </xdr:to>
    <xdr:sp macro="" textlink="">
      <xdr:nvSpPr>
        <xdr:cNvPr id="372" name="円/楕円 371"/>
        <xdr:cNvSpPr/>
      </xdr:nvSpPr>
      <xdr:spPr>
        <a:xfrm>
          <a:off x="9588500" y="1007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74106</xdr:rowOff>
    </xdr:from>
    <xdr:ext cx="534377" cy="259045"/>
    <xdr:sp macro="" textlink="">
      <xdr:nvSpPr>
        <xdr:cNvPr id="373" name="テキスト ボックス 372"/>
        <xdr:cNvSpPr txBox="1"/>
      </xdr:nvSpPr>
      <xdr:spPr>
        <a:xfrm>
          <a:off x="9372111" y="984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84,606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125506</xdr:rowOff>
    </xdr:from>
    <xdr:to>
      <xdr:col>12</xdr:col>
      <xdr:colOff>561975</xdr:colOff>
      <xdr:row>59</xdr:row>
      <xdr:rowOff>55656</xdr:rowOff>
    </xdr:to>
    <xdr:sp macro="" textlink="">
      <xdr:nvSpPr>
        <xdr:cNvPr id="374" name="円/楕円 373"/>
        <xdr:cNvSpPr/>
      </xdr:nvSpPr>
      <xdr:spPr>
        <a:xfrm>
          <a:off x="8699500" y="1006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72183</xdr:rowOff>
    </xdr:from>
    <xdr:ext cx="534377" cy="259045"/>
    <xdr:sp macro="" textlink="">
      <xdr:nvSpPr>
        <xdr:cNvPr id="375" name="テキスト ボックス 374"/>
        <xdr:cNvSpPr txBox="1"/>
      </xdr:nvSpPr>
      <xdr:spPr>
        <a:xfrm>
          <a:off x="8483111" y="984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86,373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98400</xdr:rowOff>
    </xdr:from>
    <xdr:to>
      <xdr:col>11</xdr:col>
      <xdr:colOff>358775</xdr:colOff>
      <xdr:row>59</xdr:row>
      <xdr:rowOff>28550</xdr:rowOff>
    </xdr:to>
    <xdr:sp macro="" textlink="">
      <xdr:nvSpPr>
        <xdr:cNvPr id="376" name="円/楕円 375"/>
        <xdr:cNvSpPr/>
      </xdr:nvSpPr>
      <xdr:spPr>
        <a:xfrm>
          <a:off x="7810500" y="100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45077</xdr:rowOff>
    </xdr:from>
    <xdr:ext cx="599010" cy="259045"/>
    <xdr:sp macro="" textlink="">
      <xdr:nvSpPr>
        <xdr:cNvPr id="377" name="テキスト ボックス 376"/>
        <xdr:cNvSpPr txBox="1"/>
      </xdr:nvSpPr>
      <xdr:spPr>
        <a:xfrm>
          <a:off x="7561794" y="981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111,273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123984</xdr:rowOff>
    </xdr:from>
    <xdr:to>
      <xdr:col>10</xdr:col>
      <xdr:colOff>155575</xdr:colOff>
      <xdr:row>59</xdr:row>
      <xdr:rowOff>54134</xdr:rowOff>
    </xdr:to>
    <xdr:sp macro="" textlink="">
      <xdr:nvSpPr>
        <xdr:cNvPr id="378" name="円/楕円 377"/>
        <xdr:cNvSpPr/>
      </xdr:nvSpPr>
      <xdr:spPr>
        <a:xfrm>
          <a:off x="6921500" y="1006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70661</xdr:rowOff>
    </xdr:from>
    <xdr:ext cx="534377" cy="259045"/>
    <xdr:sp macro="" textlink="">
      <xdr:nvSpPr>
        <xdr:cNvPr id="379" name="テキスト ボックス 378"/>
        <xdr:cNvSpPr txBox="1"/>
      </xdr:nvSpPr>
      <xdr:spPr>
        <a:xfrm>
          <a:off x="6705111" y="984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17,842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136575</xdr:rowOff>
    </xdr:from>
    <xdr:to>
      <xdr:col>15</xdr:col>
      <xdr:colOff>180975</xdr:colOff>
      <xdr:row>79</xdr:row>
      <xdr:rowOff>31359</xdr:rowOff>
    </xdr:to>
    <xdr:cxnSp macro="">
      <xdr:nvCxnSpPr>
        <xdr:cNvPr id="408" name="直線コネクタ 407"/>
        <xdr:cNvCxnSpPr/>
      </xdr:nvCxnSpPr>
      <xdr:spPr>
        <a:xfrm>
          <a:off x="9639300" y="13509675"/>
          <a:ext cx="838200" cy="6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163072</xdr:rowOff>
    </xdr:from>
    <xdr:ext cx="534377" cy="259045"/>
    <xdr:sp macro="" textlink="">
      <xdr:nvSpPr>
        <xdr:cNvPr id="409" name="普通建設事業費 （ うち新規整備　）平均値テキスト"/>
        <xdr:cNvSpPr txBox="1"/>
      </xdr:nvSpPr>
      <xdr:spPr>
        <a:xfrm>
          <a:off x="10528300" y="13364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136575</xdr:rowOff>
    </xdr:from>
    <xdr:to>
      <xdr:col>14</xdr:col>
      <xdr:colOff>28575</xdr:colOff>
      <xdr:row>78</xdr:row>
      <xdr:rowOff>143694</xdr:rowOff>
    </xdr:to>
    <xdr:cxnSp macro="">
      <xdr:nvCxnSpPr>
        <xdr:cNvPr id="411" name="直線コネクタ 410"/>
        <xdr:cNvCxnSpPr/>
      </xdr:nvCxnSpPr>
      <xdr:spPr>
        <a:xfrm flipV="1">
          <a:off x="8750300" y="13509675"/>
          <a:ext cx="8890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59638</xdr:rowOff>
    </xdr:from>
    <xdr:ext cx="534377" cy="259045"/>
    <xdr:sp macro="" textlink="">
      <xdr:nvSpPr>
        <xdr:cNvPr id="413" name="テキスト ボックス 412"/>
        <xdr:cNvSpPr txBox="1"/>
      </xdr:nvSpPr>
      <xdr:spPr>
        <a:xfrm>
          <a:off x="9372111" y="1360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138100</xdr:rowOff>
    </xdr:from>
    <xdr:to>
      <xdr:col>12</xdr:col>
      <xdr:colOff>561975</xdr:colOff>
      <xdr:row>79</xdr:row>
      <xdr:rowOff>68250</xdr:rowOff>
    </xdr:to>
    <xdr:sp macro="" textlink="">
      <xdr:nvSpPr>
        <xdr:cNvPr id="414" name="フローチャート : 判断 413"/>
        <xdr:cNvSpPr/>
      </xdr:nvSpPr>
      <xdr:spPr>
        <a:xfrm>
          <a:off x="8699500" y="135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59377</xdr:rowOff>
    </xdr:from>
    <xdr:ext cx="534377" cy="259045"/>
    <xdr:sp macro="" textlink="">
      <xdr:nvSpPr>
        <xdr:cNvPr id="415" name="テキスト ボックス 414"/>
        <xdr:cNvSpPr txBox="1"/>
      </xdr:nvSpPr>
      <xdr:spPr>
        <a:xfrm>
          <a:off x="8483111" y="1360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152009</xdr:rowOff>
    </xdr:from>
    <xdr:to>
      <xdr:col>15</xdr:col>
      <xdr:colOff>231775</xdr:colOff>
      <xdr:row>79</xdr:row>
      <xdr:rowOff>82159</xdr:rowOff>
    </xdr:to>
    <xdr:sp macro="" textlink="">
      <xdr:nvSpPr>
        <xdr:cNvPr id="421" name="円/楕円 420"/>
        <xdr:cNvSpPr/>
      </xdr:nvSpPr>
      <xdr:spPr>
        <a:xfrm>
          <a:off x="10426700" y="1352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118621</xdr:rowOff>
    </xdr:from>
    <xdr:ext cx="534377" cy="259045"/>
    <xdr:sp macro="" textlink="">
      <xdr:nvSpPr>
        <xdr:cNvPr id="422" name="普通建設事業費 （ うち新規整備　）該当値テキスト"/>
        <xdr:cNvSpPr txBox="1"/>
      </xdr:nvSpPr>
      <xdr:spPr>
        <a:xfrm>
          <a:off x="10528300" y="1349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10,308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85775</xdr:rowOff>
    </xdr:from>
    <xdr:to>
      <xdr:col>14</xdr:col>
      <xdr:colOff>79375</xdr:colOff>
      <xdr:row>79</xdr:row>
      <xdr:rowOff>15925</xdr:rowOff>
    </xdr:to>
    <xdr:sp macro="" textlink="">
      <xdr:nvSpPr>
        <xdr:cNvPr id="423" name="円/楕円 422"/>
        <xdr:cNvSpPr/>
      </xdr:nvSpPr>
      <xdr:spPr>
        <a:xfrm>
          <a:off x="9588500" y="1345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32452</xdr:rowOff>
    </xdr:from>
    <xdr:ext cx="534377" cy="259045"/>
    <xdr:sp macro="" textlink="">
      <xdr:nvSpPr>
        <xdr:cNvPr id="424" name="テキスト ボックス 423"/>
        <xdr:cNvSpPr txBox="1"/>
      </xdr:nvSpPr>
      <xdr:spPr>
        <a:xfrm>
          <a:off x="9372111" y="1323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62,461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92894</xdr:rowOff>
    </xdr:from>
    <xdr:to>
      <xdr:col>12</xdr:col>
      <xdr:colOff>561975</xdr:colOff>
      <xdr:row>79</xdr:row>
      <xdr:rowOff>23044</xdr:rowOff>
    </xdr:to>
    <xdr:sp macro="" textlink="">
      <xdr:nvSpPr>
        <xdr:cNvPr id="425" name="円/楕円 424"/>
        <xdr:cNvSpPr/>
      </xdr:nvSpPr>
      <xdr:spPr>
        <a:xfrm>
          <a:off x="8699500" y="1346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39571</xdr:rowOff>
    </xdr:from>
    <xdr:ext cx="534377" cy="259045"/>
    <xdr:sp macro="" textlink="">
      <xdr:nvSpPr>
        <xdr:cNvPr id="426" name="テキスト ボックス 425"/>
        <xdr:cNvSpPr txBox="1"/>
      </xdr:nvSpPr>
      <xdr:spPr>
        <a:xfrm>
          <a:off x="8483111" y="132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56,856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45529</xdr:rowOff>
    </xdr:from>
    <xdr:to>
      <xdr:col>15</xdr:col>
      <xdr:colOff>180975</xdr:colOff>
      <xdr:row>97</xdr:row>
      <xdr:rowOff>164148</xdr:rowOff>
    </xdr:to>
    <xdr:cxnSp macro="">
      <xdr:nvCxnSpPr>
        <xdr:cNvPr id="455" name="直線コネクタ 454"/>
        <xdr:cNvCxnSpPr/>
      </xdr:nvCxnSpPr>
      <xdr:spPr>
        <a:xfrm flipV="1">
          <a:off x="9639300" y="16504729"/>
          <a:ext cx="838200" cy="29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124172</xdr:rowOff>
    </xdr:from>
    <xdr:ext cx="534377" cy="259045"/>
    <xdr:sp macro="" textlink="">
      <xdr:nvSpPr>
        <xdr:cNvPr id="456" name="普通建設事業費 （ うち更新整備　）平均値テキスト"/>
        <xdr:cNvSpPr txBox="1"/>
      </xdr:nvSpPr>
      <xdr:spPr>
        <a:xfrm>
          <a:off x="10528300" y="16583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98247</xdr:rowOff>
    </xdr:from>
    <xdr:to>
      <xdr:col>14</xdr:col>
      <xdr:colOff>28575</xdr:colOff>
      <xdr:row>97</xdr:row>
      <xdr:rowOff>164148</xdr:rowOff>
    </xdr:to>
    <xdr:cxnSp macro="">
      <xdr:nvCxnSpPr>
        <xdr:cNvPr id="458" name="直線コネクタ 457"/>
        <xdr:cNvCxnSpPr/>
      </xdr:nvCxnSpPr>
      <xdr:spPr>
        <a:xfrm>
          <a:off x="8750300" y="16728897"/>
          <a:ext cx="889000" cy="6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150525</xdr:rowOff>
    </xdr:from>
    <xdr:ext cx="534377" cy="259045"/>
    <xdr:sp macro="" textlink="">
      <xdr:nvSpPr>
        <xdr:cNvPr id="460" name="テキスト ボックス 459"/>
        <xdr:cNvSpPr txBox="1"/>
      </xdr:nvSpPr>
      <xdr:spPr>
        <a:xfrm>
          <a:off x="9372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65176</xdr:rowOff>
    </xdr:from>
    <xdr:to>
      <xdr:col>12</xdr:col>
      <xdr:colOff>561975</xdr:colOff>
      <xdr:row>97</xdr:row>
      <xdr:rowOff>166776</xdr:rowOff>
    </xdr:to>
    <xdr:sp macro="" textlink="">
      <xdr:nvSpPr>
        <xdr:cNvPr id="461" name="フローチャート : 判断 460"/>
        <xdr:cNvSpPr/>
      </xdr:nvSpPr>
      <xdr:spPr>
        <a:xfrm>
          <a:off x="8699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157903</xdr:rowOff>
    </xdr:from>
    <xdr:ext cx="534377" cy="259045"/>
    <xdr:sp macro="" textlink="">
      <xdr:nvSpPr>
        <xdr:cNvPr id="462" name="テキスト ボックス 461"/>
        <xdr:cNvSpPr txBox="1"/>
      </xdr:nvSpPr>
      <xdr:spPr>
        <a:xfrm>
          <a:off x="8483111" y="167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166179</xdr:rowOff>
    </xdr:from>
    <xdr:to>
      <xdr:col>15</xdr:col>
      <xdr:colOff>231775</xdr:colOff>
      <xdr:row>96</xdr:row>
      <xdr:rowOff>96329</xdr:rowOff>
    </xdr:to>
    <xdr:sp macro="" textlink="">
      <xdr:nvSpPr>
        <xdr:cNvPr id="468" name="円/楕円 467"/>
        <xdr:cNvSpPr/>
      </xdr:nvSpPr>
      <xdr:spPr>
        <a:xfrm>
          <a:off x="10426700" y="1645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17606</xdr:rowOff>
    </xdr:from>
    <xdr:ext cx="534377" cy="259045"/>
    <xdr:sp macro="" textlink="">
      <xdr:nvSpPr>
        <xdr:cNvPr id="469" name="普通建設事業費 （ うち更新整備　）該当値テキスト"/>
        <xdr:cNvSpPr txBox="1"/>
      </xdr:nvSpPr>
      <xdr:spPr>
        <a:xfrm>
          <a:off x="10528300" y="1630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40,415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113348</xdr:rowOff>
    </xdr:from>
    <xdr:to>
      <xdr:col>14</xdr:col>
      <xdr:colOff>79375</xdr:colOff>
      <xdr:row>98</xdr:row>
      <xdr:rowOff>43498</xdr:rowOff>
    </xdr:to>
    <xdr:sp macro="" textlink="">
      <xdr:nvSpPr>
        <xdr:cNvPr id="470" name="円/楕円 469"/>
        <xdr:cNvSpPr/>
      </xdr:nvSpPr>
      <xdr:spPr>
        <a:xfrm>
          <a:off x="9588500" y="1674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34625</xdr:rowOff>
    </xdr:from>
    <xdr:ext cx="534377" cy="259045"/>
    <xdr:sp macro="" textlink="">
      <xdr:nvSpPr>
        <xdr:cNvPr id="471" name="テキスト ボックス 470"/>
        <xdr:cNvSpPr txBox="1"/>
      </xdr:nvSpPr>
      <xdr:spPr>
        <a:xfrm>
          <a:off x="9372111" y="1683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17,575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47447</xdr:rowOff>
    </xdr:from>
    <xdr:to>
      <xdr:col>12</xdr:col>
      <xdr:colOff>561975</xdr:colOff>
      <xdr:row>97</xdr:row>
      <xdr:rowOff>149047</xdr:rowOff>
    </xdr:to>
    <xdr:sp macro="" textlink="">
      <xdr:nvSpPr>
        <xdr:cNvPr id="472" name="円/楕円 471"/>
        <xdr:cNvSpPr/>
      </xdr:nvSpPr>
      <xdr:spPr>
        <a:xfrm>
          <a:off x="8699500" y="1667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165574</xdr:rowOff>
    </xdr:from>
    <xdr:ext cx="534377" cy="259045"/>
    <xdr:sp macro="" textlink="">
      <xdr:nvSpPr>
        <xdr:cNvPr id="473" name="テキスト ボックス 472"/>
        <xdr:cNvSpPr txBox="1"/>
      </xdr:nvSpPr>
      <xdr:spPr>
        <a:xfrm>
          <a:off x="8483111" y="1645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35637</xdr:rowOff>
    </xdr:from>
    <xdr:to>
      <xdr:col>23</xdr:col>
      <xdr:colOff>517525</xdr:colOff>
      <xdr:row>39</xdr:row>
      <xdr:rowOff>44450</xdr:rowOff>
    </xdr:to>
    <xdr:cxnSp macro="">
      <xdr:nvCxnSpPr>
        <xdr:cNvPr id="502" name="直線コネクタ 501"/>
        <xdr:cNvCxnSpPr/>
      </xdr:nvCxnSpPr>
      <xdr:spPr>
        <a:xfrm>
          <a:off x="15481300" y="6722187"/>
          <a:ext cx="838200" cy="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145149</xdr:rowOff>
    </xdr:from>
    <xdr:to>
      <xdr:col>22</xdr:col>
      <xdr:colOff>365125</xdr:colOff>
      <xdr:row>39</xdr:row>
      <xdr:rowOff>35637</xdr:rowOff>
    </xdr:to>
    <xdr:cxnSp macro="">
      <xdr:nvCxnSpPr>
        <xdr:cNvPr id="505" name="直線コネクタ 504"/>
        <xdr:cNvCxnSpPr/>
      </xdr:nvCxnSpPr>
      <xdr:spPr>
        <a:xfrm>
          <a:off x="14592300" y="6660249"/>
          <a:ext cx="889000" cy="6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93451</xdr:rowOff>
    </xdr:from>
    <xdr:ext cx="469744" cy="259045"/>
    <xdr:sp macro="" textlink="">
      <xdr:nvSpPr>
        <xdr:cNvPr id="507" name="テキスト ボックス 506"/>
        <xdr:cNvSpPr txBox="1"/>
      </xdr:nvSpPr>
      <xdr:spPr>
        <a:xfrm>
          <a:off x="15246427"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111023</xdr:rowOff>
    </xdr:from>
    <xdr:to>
      <xdr:col>21</xdr:col>
      <xdr:colOff>161925</xdr:colOff>
      <xdr:row>38</xdr:row>
      <xdr:rowOff>145149</xdr:rowOff>
    </xdr:to>
    <xdr:cxnSp macro="">
      <xdr:nvCxnSpPr>
        <xdr:cNvPr id="508" name="直線コネクタ 507"/>
        <xdr:cNvCxnSpPr/>
      </xdr:nvCxnSpPr>
      <xdr:spPr>
        <a:xfrm>
          <a:off x="13703300" y="6454673"/>
          <a:ext cx="889000" cy="20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156375</xdr:rowOff>
    </xdr:from>
    <xdr:to>
      <xdr:col>21</xdr:col>
      <xdr:colOff>212725</xdr:colOff>
      <xdr:row>39</xdr:row>
      <xdr:rowOff>86525</xdr:rowOff>
    </xdr:to>
    <xdr:sp macro="" textlink="">
      <xdr:nvSpPr>
        <xdr:cNvPr id="509" name="フローチャート : 判断 508"/>
        <xdr:cNvSpPr/>
      </xdr:nvSpPr>
      <xdr:spPr>
        <a:xfrm>
          <a:off x="14541500" y="66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77652</xdr:rowOff>
    </xdr:from>
    <xdr:ext cx="378565" cy="259045"/>
    <xdr:sp macro="" textlink="">
      <xdr:nvSpPr>
        <xdr:cNvPr id="510" name="テキスト ボックス 509"/>
        <xdr:cNvSpPr txBox="1"/>
      </xdr:nvSpPr>
      <xdr:spPr>
        <a:xfrm>
          <a:off x="14403017" y="6764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78968</xdr:rowOff>
    </xdr:from>
    <xdr:to>
      <xdr:col>19</xdr:col>
      <xdr:colOff>644525</xdr:colOff>
      <xdr:row>37</xdr:row>
      <xdr:rowOff>111023</xdr:rowOff>
    </xdr:to>
    <xdr:cxnSp macro="">
      <xdr:nvCxnSpPr>
        <xdr:cNvPr id="511" name="直線コネクタ 510"/>
        <xdr:cNvCxnSpPr/>
      </xdr:nvCxnSpPr>
      <xdr:spPr>
        <a:xfrm>
          <a:off x="12814300" y="6422618"/>
          <a:ext cx="889000" cy="3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156134</xdr:rowOff>
    </xdr:from>
    <xdr:to>
      <xdr:col>20</xdr:col>
      <xdr:colOff>9525</xdr:colOff>
      <xdr:row>39</xdr:row>
      <xdr:rowOff>86284</xdr:rowOff>
    </xdr:to>
    <xdr:sp macro="" textlink="">
      <xdr:nvSpPr>
        <xdr:cNvPr id="512" name="フローチャート : 判断 511"/>
        <xdr:cNvSpPr/>
      </xdr:nvSpPr>
      <xdr:spPr>
        <a:xfrm>
          <a:off x="13652500" y="667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77411</xdr:rowOff>
    </xdr:from>
    <xdr:ext cx="378565" cy="259045"/>
    <xdr:sp macro="" textlink="">
      <xdr:nvSpPr>
        <xdr:cNvPr id="513" name="テキスト ボックス 512"/>
        <xdr:cNvSpPr txBox="1"/>
      </xdr:nvSpPr>
      <xdr:spPr>
        <a:xfrm>
          <a:off x="13514017" y="6763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149784</xdr:rowOff>
    </xdr:from>
    <xdr:to>
      <xdr:col>18</xdr:col>
      <xdr:colOff>492125</xdr:colOff>
      <xdr:row>39</xdr:row>
      <xdr:rowOff>79934</xdr:rowOff>
    </xdr:to>
    <xdr:sp macro="" textlink="">
      <xdr:nvSpPr>
        <xdr:cNvPr id="514" name="フローチャート : 判断 513"/>
        <xdr:cNvSpPr/>
      </xdr:nvSpPr>
      <xdr:spPr>
        <a:xfrm>
          <a:off x="12763500" y="66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71061</xdr:rowOff>
    </xdr:from>
    <xdr:ext cx="469744" cy="259045"/>
    <xdr:sp macro="" textlink="">
      <xdr:nvSpPr>
        <xdr:cNvPr id="515" name="テキスト ボックス 514"/>
        <xdr:cNvSpPr txBox="1"/>
      </xdr:nvSpPr>
      <xdr:spPr>
        <a:xfrm>
          <a:off x="12579427" y="675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249299" cy="259045"/>
    <xdr:sp macro="" textlink="">
      <xdr:nvSpPr>
        <xdr:cNvPr id="522" name="災害復旧事業費該当値テキスト"/>
        <xdr:cNvSpPr txBox="1"/>
      </xdr:nvSpPr>
      <xdr:spPr>
        <a:xfrm>
          <a:off x="16370300" y="6629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156287</xdr:rowOff>
    </xdr:from>
    <xdr:to>
      <xdr:col>22</xdr:col>
      <xdr:colOff>415925</xdr:colOff>
      <xdr:row>39</xdr:row>
      <xdr:rowOff>86437</xdr:rowOff>
    </xdr:to>
    <xdr:sp macro="" textlink="">
      <xdr:nvSpPr>
        <xdr:cNvPr id="523" name="円/楕円 522"/>
        <xdr:cNvSpPr/>
      </xdr:nvSpPr>
      <xdr:spPr>
        <a:xfrm>
          <a:off x="15430500" y="66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77564</xdr:rowOff>
    </xdr:from>
    <xdr:ext cx="378565" cy="259045"/>
    <xdr:sp macro="" textlink="">
      <xdr:nvSpPr>
        <xdr:cNvPr id="524" name="テキスト ボックス 523"/>
        <xdr:cNvSpPr txBox="1"/>
      </xdr:nvSpPr>
      <xdr:spPr>
        <a:xfrm>
          <a:off x="15292017" y="6764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94349</xdr:rowOff>
    </xdr:from>
    <xdr:to>
      <xdr:col>21</xdr:col>
      <xdr:colOff>212725</xdr:colOff>
      <xdr:row>39</xdr:row>
      <xdr:rowOff>24499</xdr:rowOff>
    </xdr:to>
    <xdr:sp macro="" textlink="">
      <xdr:nvSpPr>
        <xdr:cNvPr id="525" name="円/楕円 524"/>
        <xdr:cNvSpPr/>
      </xdr:nvSpPr>
      <xdr:spPr>
        <a:xfrm>
          <a:off x="14541500" y="660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41025</xdr:rowOff>
    </xdr:from>
    <xdr:ext cx="469744" cy="259045"/>
    <xdr:sp macro="" textlink="">
      <xdr:nvSpPr>
        <xdr:cNvPr id="526" name="テキスト ボックス 525"/>
        <xdr:cNvSpPr txBox="1"/>
      </xdr:nvSpPr>
      <xdr:spPr>
        <a:xfrm>
          <a:off x="14357427" y="63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60223</xdr:rowOff>
    </xdr:from>
    <xdr:to>
      <xdr:col>20</xdr:col>
      <xdr:colOff>9525</xdr:colOff>
      <xdr:row>37</xdr:row>
      <xdr:rowOff>161823</xdr:rowOff>
    </xdr:to>
    <xdr:sp macro="" textlink="">
      <xdr:nvSpPr>
        <xdr:cNvPr id="527" name="円/楕円 526"/>
        <xdr:cNvSpPr/>
      </xdr:nvSpPr>
      <xdr:spPr>
        <a:xfrm>
          <a:off x="13652500" y="640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6900</xdr:rowOff>
    </xdr:from>
    <xdr:ext cx="534377" cy="259045"/>
    <xdr:sp macro="" textlink="">
      <xdr:nvSpPr>
        <xdr:cNvPr id="528" name="テキスト ボックス 527"/>
        <xdr:cNvSpPr txBox="1"/>
      </xdr:nvSpPr>
      <xdr:spPr>
        <a:xfrm>
          <a:off x="13436111" y="617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28168</xdr:rowOff>
    </xdr:from>
    <xdr:to>
      <xdr:col>18</xdr:col>
      <xdr:colOff>492125</xdr:colOff>
      <xdr:row>37</xdr:row>
      <xdr:rowOff>129768</xdr:rowOff>
    </xdr:to>
    <xdr:sp macro="" textlink="">
      <xdr:nvSpPr>
        <xdr:cNvPr id="529" name="円/楕円 528"/>
        <xdr:cNvSpPr/>
      </xdr:nvSpPr>
      <xdr:spPr>
        <a:xfrm>
          <a:off x="12763500" y="63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146295</xdr:rowOff>
    </xdr:from>
    <xdr:ext cx="534377" cy="259045"/>
    <xdr:sp macro="" textlink="">
      <xdr:nvSpPr>
        <xdr:cNvPr id="530" name="テキスト ボックス 529"/>
        <xdr:cNvSpPr txBox="1"/>
      </xdr:nvSpPr>
      <xdr:spPr>
        <a:xfrm>
          <a:off x="12547111" y="61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24,282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4271</xdr:rowOff>
    </xdr:from>
    <xdr:to>
      <xdr:col>23</xdr:col>
      <xdr:colOff>517525</xdr:colOff>
      <xdr:row>73</xdr:row>
      <xdr:rowOff>62940</xdr:rowOff>
    </xdr:to>
    <xdr:cxnSp macro="">
      <xdr:nvCxnSpPr>
        <xdr:cNvPr id="610" name="直線コネクタ 609"/>
        <xdr:cNvCxnSpPr/>
      </xdr:nvCxnSpPr>
      <xdr:spPr>
        <a:xfrm flipV="1">
          <a:off x="15481300" y="12520121"/>
          <a:ext cx="838200" cy="5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46492</xdr:rowOff>
    </xdr:from>
    <xdr:ext cx="534377" cy="259045"/>
    <xdr:sp macro="" textlink="">
      <xdr:nvSpPr>
        <xdr:cNvPr id="611" name="公債費平均値テキスト"/>
        <xdr:cNvSpPr txBox="1"/>
      </xdr:nvSpPr>
      <xdr:spPr>
        <a:xfrm>
          <a:off x="16370300" y="12905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62940</xdr:rowOff>
    </xdr:from>
    <xdr:to>
      <xdr:col>22</xdr:col>
      <xdr:colOff>365125</xdr:colOff>
      <xdr:row>73</xdr:row>
      <xdr:rowOff>159686</xdr:rowOff>
    </xdr:to>
    <xdr:cxnSp macro="">
      <xdr:nvCxnSpPr>
        <xdr:cNvPr id="613" name="直線コネクタ 612"/>
        <xdr:cNvCxnSpPr/>
      </xdr:nvCxnSpPr>
      <xdr:spPr>
        <a:xfrm flipV="1">
          <a:off x="14592300" y="12578790"/>
          <a:ext cx="889000" cy="9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154995</xdr:rowOff>
    </xdr:from>
    <xdr:ext cx="534377" cy="259045"/>
    <xdr:sp macro="" textlink="">
      <xdr:nvSpPr>
        <xdr:cNvPr id="615" name="テキスト ボックス 614"/>
        <xdr:cNvSpPr txBox="1"/>
      </xdr:nvSpPr>
      <xdr:spPr>
        <a:xfrm>
          <a:off x="15214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159686</xdr:rowOff>
    </xdr:from>
    <xdr:to>
      <xdr:col>21</xdr:col>
      <xdr:colOff>161925</xdr:colOff>
      <xdr:row>74</xdr:row>
      <xdr:rowOff>54628</xdr:rowOff>
    </xdr:to>
    <xdr:cxnSp macro="">
      <xdr:nvCxnSpPr>
        <xdr:cNvPr id="616" name="直線コネクタ 615"/>
        <xdr:cNvCxnSpPr/>
      </xdr:nvCxnSpPr>
      <xdr:spPr>
        <a:xfrm flipV="1">
          <a:off x="13703300" y="12675536"/>
          <a:ext cx="889000" cy="6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104625</xdr:rowOff>
    </xdr:from>
    <xdr:to>
      <xdr:col>21</xdr:col>
      <xdr:colOff>212725</xdr:colOff>
      <xdr:row>76</xdr:row>
      <xdr:rowOff>34775</xdr:rowOff>
    </xdr:to>
    <xdr:sp macro="" textlink="">
      <xdr:nvSpPr>
        <xdr:cNvPr id="617" name="フローチャート : 判断 616"/>
        <xdr:cNvSpPr/>
      </xdr:nvSpPr>
      <xdr:spPr>
        <a:xfrm>
          <a:off x="14541500" y="1296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25902</xdr:rowOff>
    </xdr:from>
    <xdr:ext cx="534377" cy="259045"/>
    <xdr:sp macro="" textlink="">
      <xdr:nvSpPr>
        <xdr:cNvPr id="618" name="テキスト ボックス 617"/>
        <xdr:cNvSpPr txBox="1"/>
      </xdr:nvSpPr>
      <xdr:spPr>
        <a:xfrm>
          <a:off x="14325111" y="1305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54628</xdr:rowOff>
    </xdr:from>
    <xdr:to>
      <xdr:col>19</xdr:col>
      <xdr:colOff>644525</xdr:colOff>
      <xdr:row>74</xdr:row>
      <xdr:rowOff>101442</xdr:rowOff>
    </xdr:to>
    <xdr:cxnSp macro="">
      <xdr:nvCxnSpPr>
        <xdr:cNvPr id="619" name="直線コネクタ 618"/>
        <xdr:cNvCxnSpPr/>
      </xdr:nvCxnSpPr>
      <xdr:spPr>
        <a:xfrm flipV="1">
          <a:off x="12814300" y="12741928"/>
          <a:ext cx="889000" cy="4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95611</xdr:rowOff>
    </xdr:from>
    <xdr:to>
      <xdr:col>20</xdr:col>
      <xdr:colOff>9525</xdr:colOff>
      <xdr:row>76</xdr:row>
      <xdr:rowOff>25761</xdr:rowOff>
    </xdr:to>
    <xdr:sp macro="" textlink="">
      <xdr:nvSpPr>
        <xdr:cNvPr id="620" name="フローチャート : 判断 619"/>
        <xdr:cNvSpPr/>
      </xdr:nvSpPr>
      <xdr:spPr>
        <a:xfrm>
          <a:off x="13652500" y="12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16888</xdr:rowOff>
    </xdr:from>
    <xdr:ext cx="534377" cy="259045"/>
    <xdr:sp macro="" textlink="">
      <xdr:nvSpPr>
        <xdr:cNvPr id="621" name="テキスト ボックス 620"/>
        <xdr:cNvSpPr txBox="1"/>
      </xdr:nvSpPr>
      <xdr:spPr>
        <a:xfrm>
          <a:off x="13436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99122</xdr:rowOff>
    </xdr:from>
    <xdr:to>
      <xdr:col>18</xdr:col>
      <xdr:colOff>492125</xdr:colOff>
      <xdr:row>76</xdr:row>
      <xdr:rowOff>29273</xdr:rowOff>
    </xdr:to>
    <xdr:sp macro="" textlink="">
      <xdr:nvSpPr>
        <xdr:cNvPr id="622" name="フローチャート : 判断 621"/>
        <xdr:cNvSpPr/>
      </xdr:nvSpPr>
      <xdr:spPr>
        <a:xfrm>
          <a:off x="12763500" y="129578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20398</xdr:rowOff>
    </xdr:from>
    <xdr:ext cx="534377" cy="259045"/>
    <xdr:sp macro="" textlink="">
      <xdr:nvSpPr>
        <xdr:cNvPr id="623" name="テキスト ボックス 622"/>
        <xdr:cNvSpPr txBox="1"/>
      </xdr:nvSpPr>
      <xdr:spPr>
        <a:xfrm>
          <a:off x="12547111" y="1305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124921</xdr:rowOff>
    </xdr:from>
    <xdr:to>
      <xdr:col>23</xdr:col>
      <xdr:colOff>568325</xdr:colOff>
      <xdr:row>73</xdr:row>
      <xdr:rowOff>55071</xdr:rowOff>
    </xdr:to>
    <xdr:sp macro="" textlink="">
      <xdr:nvSpPr>
        <xdr:cNvPr id="629" name="円/楕円 628"/>
        <xdr:cNvSpPr/>
      </xdr:nvSpPr>
      <xdr:spPr>
        <a:xfrm>
          <a:off x="16268700" y="1246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147798</xdr:rowOff>
    </xdr:from>
    <xdr:ext cx="534377" cy="259045"/>
    <xdr:sp macro="" textlink="">
      <xdr:nvSpPr>
        <xdr:cNvPr id="630" name="公債費該当値テキスト"/>
        <xdr:cNvSpPr txBox="1"/>
      </xdr:nvSpPr>
      <xdr:spPr>
        <a:xfrm>
          <a:off x="16370300" y="1232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68,794</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12140</xdr:rowOff>
    </xdr:from>
    <xdr:to>
      <xdr:col>22</xdr:col>
      <xdr:colOff>415925</xdr:colOff>
      <xdr:row>73</xdr:row>
      <xdr:rowOff>113740</xdr:rowOff>
    </xdr:to>
    <xdr:sp macro="" textlink="">
      <xdr:nvSpPr>
        <xdr:cNvPr id="631" name="円/楕円 630"/>
        <xdr:cNvSpPr/>
      </xdr:nvSpPr>
      <xdr:spPr>
        <a:xfrm>
          <a:off x="15430500" y="1252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130267</xdr:rowOff>
    </xdr:from>
    <xdr:ext cx="534377" cy="259045"/>
    <xdr:sp macro="" textlink="">
      <xdr:nvSpPr>
        <xdr:cNvPr id="632" name="テキスト ボックス 631"/>
        <xdr:cNvSpPr txBox="1"/>
      </xdr:nvSpPr>
      <xdr:spPr>
        <a:xfrm>
          <a:off x="15214111" y="1230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65,201</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108886</xdr:rowOff>
    </xdr:from>
    <xdr:to>
      <xdr:col>21</xdr:col>
      <xdr:colOff>212725</xdr:colOff>
      <xdr:row>74</xdr:row>
      <xdr:rowOff>39036</xdr:rowOff>
    </xdr:to>
    <xdr:sp macro="" textlink="">
      <xdr:nvSpPr>
        <xdr:cNvPr id="633" name="円/楕円 632"/>
        <xdr:cNvSpPr/>
      </xdr:nvSpPr>
      <xdr:spPr>
        <a:xfrm>
          <a:off x="14541500" y="126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55563</xdr:rowOff>
    </xdr:from>
    <xdr:ext cx="534377" cy="259045"/>
    <xdr:sp macro="" textlink="">
      <xdr:nvSpPr>
        <xdr:cNvPr id="634" name="テキスト ボックス 633"/>
        <xdr:cNvSpPr txBox="1"/>
      </xdr:nvSpPr>
      <xdr:spPr>
        <a:xfrm>
          <a:off x="14325111" y="1239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59,276</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3828</xdr:rowOff>
    </xdr:from>
    <xdr:to>
      <xdr:col>20</xdr:col>
      <xdr:colOff>9525</xdr:colOff>
      <xdr:row>74</xdr:row>
      <xdr:rowOff>105428</xdr:rowOff>
    </xdr:to>
    <xdr:sp macro="" textlink="">
      <xdr:nvSpPr>
        <xdr:cNvPr id="635" name="円/楕円 634"/>
        <xdr:cNvSpPr/>
      </xdr:nvSpPr>
      <xdr:spPr>
        <a:xfrm>
          <a:off x="13652500" y="1269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121955</xdr:rowOff>
    </xdr:from>
    <xdr:ext cx="534377" cy="259045"/>
    <xdr:sp macro="" textlink="">
      <xdr:nvSpPr>
        <xdr:cNvPr id="636" name="テキスト ボックス 635"/>
        <xdr:cNvSpPr txBox="1"/>
      </xdr:nvSpPr>
      <xdr:spPr>
        <a:xfrm>
          <a:off x="13436111" y="1246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55,210</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50642</xdr:rowOff>
    </xdr:from>
    <xdr:to>
      <xdr:col>18</xdr:col>
      <xdr:colOff>492125</xdr:colOff>
      <xdr:row>74</xdr:row>
      <xdr:rowOff>152242</xdr:rowOff>
    </xdr:to>
    <xdr:sp macro="" textlink="">
      <xdr:nvSpPr>
        <xdr:cNvPr id="637" name="円/楕円 636"/>
        <xdr:cNvSpPr/>
      </xdr:nvSpPr>
      <xdr:spPr>
        <a:xfrm>
          <a:off x="12763500" y="1273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168769</xdr:rowOff>
    </xdr:from>
    <xdr:ext cx="534377" cy="259045"/>
    <xdr:sp macro="" textlink="">
      <xdr:nvSpPr>
        <xdr:cNvPr id="638" name="テキスト ボックス 637"/>
        <xdr:cNvSpPr txBox="1"/>
      </xdr:nvSpPr>
      <xdr:spPr>
        <a:xfrm>
          <a:off x="12547111" y="1251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52,343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16531</xdr:rowOff>
    </xdr:from>
    <xdr:to>
      <xdr:col>23</xdr:col>
      <xdr:colOff>517525</xdr:colOff>
      <xdr:row>99</xdr:row>
      <xdr:rowOff>29485</xdr:rowOff>
    </xdr:to>
    <xdr:cxnSp macro="">
      <xdr:nvCxnSpPr>
        <xdr:cNvPr id="667" name="直線コネクタ 666"/>
        <xdr:cNvCxnSpPr/>
      </xdr:nvCxnSpPr>
      <xdr:spPr>
        <a:xfrm>
          <a:off x="15481300" y="16990081"/>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131737</xdr:rowOff>
    </xdr:from>
    <xdr:ext cx="534377" cy="259045"/>
    <xdr:sp macro="" textlink="">
      <xdr:nvSpPr>
        <xdr:cNvPr id="668" name="積立金平均値テキスト"/>
        <xdr:cNvSpPr txBox="1"/>
      </xdr:nvSpPr>
      <xdr:spPr>
        <a:xfrm>
          <a:off x="16370300" y="167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16531</xdr:rowOff>
    </xdr:from>
    <xdr:to>
      <xdr:col>22</xdr:col>
      <xdr:colOff>365125</xdr:colOff>
      <xdr:row>99</xdr:row>
      <xdr:rowOff>21442</xdr:rowOff>
    </xdr:to>
    <xdr:cxnSp macro="">
      <xdr:nvCxnSpPr>
        <xdr:cNvPr id="670" name="直線コネクタ 669"/>
        <xdr:cNvCxnSpPr/>
      </xdr:nvCxnSpPr>
      <xdr:spPr>
        <a:xfrm flipV="1">
          <a:off x="14592300" y="16990081"/>
          <a:ext cx="889000" cy="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61851</xdr:rowOff>
    </xdr:from>
    <xdr:ext cx="534377" cy="259045"/>
    <xdr:sp macro="" textlink="">
      <xdr:nvSpPr>
        <xdr:cNvPr id="672" name="テキスト ボックス 671"/>
        <xdr:cNvSpPr txBox="1"/>
      </xdr:nvSpPr>
      <xdr:spPr>
        <a:xfrm>
          <a:off x="15214111" y="1669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163432</xdr:rowOff>
    </xdr:from>
    <xdr:to>
      <xdr:col>21</xdr:col>
      <xdr:colOff>161925</xdr:colOff>
      <xdr:row>99</xdr:row>
      <xdr:rowOff>21442</xdr:rowOff>
    </xdr:to>
    <xdr:cxnSp macro="">
      <xdr:nvCxnSpPr>
        <xdr:cNvPr id="673" name="直線コネクタ 672"/>
        <xdr:cNvCxnSpPr/>
      </xdr:nvCxnSpPr>
      <xdr:spPr>
        <a:xfrm>
          <a:off x="13703300" y="16965532"/>
          <a:ext cx="889000" cy="2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126414</xdr:rowOff>
    </xdr:from>
    <xdr:to>
      <xdr:col>21</xdr:col>
      <xdr:colOff>212725</xdr:colOff>
      <xdr:row>99</xdr:row>
      <xdr:rowOff>56564</xdr:rowOff>
    </xdr:to>
    <xdr:sp macro="" textlink="">
      <xdr:nvSpPr>
        <xdr:cNvPr id="674" name="フローチャート : 判断 673"/>
        <xdr:cNvSpPr/>
      </xdr:nvSpPr>
      <xdr:spPr>
        <a:xfrm>
          <a:off x="14541500" y="1692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73091</xdr:rowOff>
    </xdr:from>
    <xdr:ext cx="534377" cy="259045"/>
    <xdr:sp macro="" textlink="">
      <xdr:nvSpPr>
        <xdr:cNvPr id="675" name="テキスト ボックス 674"/>
        <xdr:cNvSpPr txBox="1"/>
      </xdr:nvSpPr>
      <xdr:spPr>
        <a:xfrm>
          <a:off x="14325111" y="1670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163432</xdr:rowOff>
    </xdr:from>
    <xdr:to>
      <xdr:col>19</xdr:col>
      <xdr:colOff>644525</xdr:colOff>
      <xdr:row>99</xdr:row>
      <xdr:rowOff>40365</xdr:rowOff>
    </xdr:to>
    <xdr:cxnSp macro="">
      <xdr:nvCxnSpPr>
        <xdr:cNvPr id="676" name="直線コネクタ 675"/>
        <xdr:cNvCxnSpPr/>
      </xdr:nvCxnSpPr>
      <xdr:spPr>
        <a:xfrm flipV="1">
          <a:off x="12814300" y="16965532"/>
          <a:ext cx="889000" cy="4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117745</xdr:rowOff>
    </xdr:from>
    <xdr:to>
      <xdr:col>20</xdr:col>
      <xdr:colOff>9525</xdr:colOff>
      <xdr:row>99</xdr:row>
      <xdr:rowOff>47895</xdr:rowOff>
    </xdr:to>
    <xdr:sp macro="" textlink="">
      <xdr:nvSpPr>
        <xdr:cNvPr id="677" name="フローチャート : 判断 676"/>
        <xdr:cNvSpPr/>
      </xdr:nvSpPr>
      <xdr:spPr>
        <a:xfrm>
          <a:off x="13652500" y="1691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39022</xdr:rowOff>
    </xdr:from>
    <xdr:ext cx="534377" cy="259045"/>
    <xdr:sp macro="" textlink="">
      <xdr:nvSpPr>
        <xdr:cNvPr id="678" name="テキスト ボックス 677"/>
        <xdr:cNvSpPr txBox="1"/>
      </xdr:nvSpPr>
      <xdr:spPr>
        <a:xfrm>
          <a:off x="13436111" y="1701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129622</xdr:rowOff>
    </xdr:from>
    <xdr:to>
      <xdr:col>18</xdr:col>
      <xdr:colOff>492125</xdr:colOff>
      <xdr:row>99</xdr:row>
      <xdr:rowOff>59772</xdr:rowOff>
    </xdr:to>
    <xdr:sp macro="" textlink="">
      <xdr:nvSpPr>
        <xdr:cNvPr id="679" name="フローチャート : 判断 678"/>
        <xdr:cNvSpPr/>
      </xdr:nvSpPr>
      <xdr:spPr>
        <a:xfrm>
          <a:off x="12763500" y="169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76299</xdr:rowOff>
    </xdr:from>
    <xdr:ext cx="469744" cy="259045"/>
    <xdr:sp macro="" textlink="">
      <xdr:nvSpPr>
        <xdr:cNvPr id="680" name="テキスト ボックス 679"/>
        <xdr:cNvSpPr txBox="1"/>
      </xdr:nvSpPr>
      <xdr:spPr>
        <a:xfrm>
          <a:off x="12579427" y="1670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150135</xdr:rowOff>
    </xdr:from>
    <xdr:to>
      <xdr:col>23</xdr:col>
      <xdr:colOff>568325</xdr:colOff>
      <xdr:row>99</xdr:row>
      <xdr:rowOff>80285</xdr:rowOff>
    </xdr:to>
    <xdr:sp macro="" textlink="">
      <xdr:nvSpPr>
        <xdr:cNvPr id="686" name="円/楕円 685"/>
        <xdr:cNvSpPr/>
      </xdr:nvSpPr>
      <xdr:spPr>
        <a:xfrm>
          <a:off x="16268700" y="1695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87288</xdr:rowOff>
    </xdr:from>
    <xdr:ext cx="469744" cy="259045"/>
    <xdr:sp macro="" textlink="">
      <xdr:nvSpPr>
        <xdr:cNvPr id="687" name="積立金該当値テキスト"/>
        <xdr:cNvSpPr txBox="1"/>
      </xdr:nvSpPr>
      <xdr:spPr>
        <a:xfrm>
          <a:off x="16370300" y="1688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137181</xdr:rowOff>
    </xdr:from>
    <xdr:to>
      <xdr:col>22</xdr:col>
      <xdr:colOff>415925</xdr:colOff>
      <xdr:row>99</xdr:row>
      <xdr:rowOff>67331</xdr:rowOff>
    </xdr:to>
    <xdr:sp macro="" textlink="">
      <xdr:nvSpPr>
        <xdr:cNvPr id="688" name="円/楕円 687"/>
        <xdr:cNvSpPr/>
      </xdr:nvSpPr>
      <xdr:spPr>
        <a:xfrm>
          <a:off x="15430500" y="1693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58458</xdr:rowOff>
    </xdr:from>
    <xdr:ext cx="469744" cy="259045"/>
    <xdr:sp macro="" textlink="">
      <xdr:nvSpPr>
        <xdr:cNvPr id="689" name="テキスト ボックス 688"/>
        <xdr:cNvSpPr txBox="1"/>
      </xdr:nvSpPr>
      <xdr:spPr>
        <a:xfrm>
          <a:off x="15246427" y="1703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142092</xdr:rowOff>
    </xdr:from>
    <xdr:to>
      <xdr:col>21</xdr:col>
      <xdr:colOff>212725</xdr:colOff>
      <xdr:row>99</xdr:row>
      <xdr:rowOff>72242</xdr:rowOff>
    </xdr:to>
    <xdr:sp macro="" textlink="">
      <xdr:nvSpPr>
        <xdr:cNvPr id="690" name="円/楕円 689"/>
        <xdr:cNvSpPr/>
      </xdr:nvSpPr>
      <xdr:spPr>
        <a:xfrm>
          <a:off x="14541500" y="1694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63369</xdr:rowOff>
    </xdr:from>
    <xdr:ext cx="469744" cy="259045"/>
    <xdr:sp macro="" textlink="">
      <xdr:nvSpPr>
        <xdr:cNvPr id="691" name="テキスト ボックス 690"/>
        <xdr:cNvSpPr txBox="1"/>
      </xdr:nvSpPr>
      <xdr:spPr>
        <a:xfrm>
          <a:off x="14357427" y="1703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112632</xdr:rowOff>
    </xdr:from>
    <xdr:to>
      <xdr:col>20</xdr:col>
      <xdr:colOff>9525</xdr:colOff>
      <xdr:row>99</xdr:row>
      <xdr:rowOff>42782</xdr:rowOff>
    </xdr:to>
    <xdr:sp macro="" textlink="">
      <xdr:nvSpPr>
        <xdr:cNvPr id="692" name="円/楕円 691"/>
        <xdr:cNvSpPr/>
      </xdr:nvSpPr>
      <xdr:spPr>
        <a:xfrm>
          <a:off x="13652500" y="1691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59309</xdr:rowOff>
    </xdr:from>
    <xdr:ext cx="534377" cy="259045"/>
    <xdr:sp macro="" textlink="">
      <xdr:nvSpPr>
        <xdr:cNvPr id="693" name="テキスト ボックス 692"/>
        <xdr:cNvSpPr txBox="1"/>
      </xdr:nvSpPr>
      <xdr:spPr>
        <a:xfrm>
          <a:off x="13436111" y="1668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161015</xdr:rowOff>
    </xdr:from>
    <xdr:to>
      <xdr:col>18</xdr:col>
      <xdr:colOff>492125</xdr:colOff>
      <xdr:row>99</xdr:row>
      <xdr:rowOff>91165</xdr:rowOff>
    </xdr:to>
    <xdr:sp macro="" textlink="">
      <xdr:nvSpPr>
        <xdr:cNvPr id="694" name="円/楕円 693"/>
        <xdr:cNvSpPr/>
      </xdr:nvSpPr>
      <xdr:spPr>
        <a:xfrm>
          <a:off x="12763500" y="1696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82292</xdr:rowOff>
    </xdr:from>
    <xdr:ext cx="469744" cy="259045"/>
    <xdr:sp macro="" textlink="">
      <xdr:nvSpPr>
        <xdr:cNvPr id="695" name="テキスト ボックス 694"/>
        <xdr:cNvSpPr txBox="1"/>
      </xdr:nvSpPr>
      <xdr:spPr>
        <a:xfrm>
          <a:off x="12579427" y="1705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59658</xdr:rowOff>
    </xdr:from>
    <xdr:to>
      <xdr:col>32</xdr:col>
      <xdr:colOff>187325</xdr:colOff>
      <xdr:row>39</xdr:row>
      <xdr:rowOff>68736</xdr:rowOff>
    </xdr:to>
    <xdr:cxnSp macro="">
      <xdr:nvCxnSpPr>
        <xdr:cNvPr id="726" name="直線コネクタ 725"/>
        <xdr:cNvCxnSpPr/>
      </xdr:nvCxnSpPr>
      <xdr:spPr>
        <a:xfrm>
          <a:off x="21323300" y="6746208"/>
          <a:ext cx="838200" cy="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53877</xdr:rowOff>
    </xdr:from>
    <xdr:to>
      <xdr:col>31</xdr:col>
      <xdr:colOff>34925</xdr:colOff>
      <xdr:row>39</xdr:row>
      <xdr:rowOff>59658</xdr:rowOff>
    </xdr:to>
    <xdr:cxnSp macro="">
      <xdr:nvCxnSpPr>
        <xdr:cNvPr id="729" name="直線コネクタ 728"/>
        <xdr:cNvCxnSpPr/>
      </xdr:nvCxnSpPr>
      <xdr:spPr>
        <a:xfrm>
          <a:off x="20434300" y="6740427"/>
          <a:ext cx="889000" cy="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104288</xdr:rowOff>
    </xdr:from>
    <xdr:ext cx="469744" cy="259045"/>
    <xdr:sp macro="" textlink="">
      <xdr:nvSpPr>
        <xdr:cNvPr id="731" name="テキスト ボックス 730"/>
        <xdr:cNvSpPr txBox="1"/>
      </xdr:nvSpPr>
      <xdr:spPr>
        <a:xfrm>
          <a:off x="21088427" y="64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47411</xdr:rowOff>
    </xdr:from>
    <xdr:to>
      <xdr:col>29</xdr:col>
      <xdr:colOff>517525</xdr:colOff>
      <xdr:row>39</xdr:row>
      <xdr:rowOff>53877</xdr:rowOff>
    </xdr:to>
    <xdr:cxnSp macro="">
      <xdr:nvCxnSpPr>
        <xdr:cNvPr id="732" name="直線コネクタ 731"/>
        <xdr:cNvCxnSpPr/>
      </xdr:nvCxnSpPr>
      <xdr:spPr>
        <a:xfrm>
          <a:off x="19545300" y="6733961"/>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14181</xdr:rowOff>
    </xdr:from>
    <xdr:to>
      <xdr:col>29</xdr:col>
      <xdr:colOff>568325</xdr:colOff>
      <xdr:row>39</xdr:row>
      <xdr:rowOff>115781</xdr:rowOff>
    </xdr:to>
    <xdr:sp macro="" textlink="">
      <xdr:nvSpPr>
        <xdr:cNvPr id="733" name="フローチャート : 判断 732"/>
        <xdr:cNvSpPr/>
      </xdr:nvSpPr>
      <xdr:spPr>
        <a:xfrm>
          <a:off x="20383500" y="670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106908</xdr:rowOff>
    </xdr:from>
    <xdr:ext cx="469744" cy="259045"/>
    <xdr:sp macro="" textlink="">
      <xdr:nvSpPr>
        <xdr:cNvPr id="734" name="テキスト ボックス 733"/>
        <xdr:cNvSpPr txBox="1"/>
      </xdr:nvSpPr>
      <xdr:spPr>
        <a:xfrm>
          <a:off x="20199427" y="679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43818</xdr:rowOff>
    </xdr:from>
    <xdr:to>
      <xdr:col>28</xdr:col>
      <xdr:colOff>314325</xdr:colOff>
      <xdr:row>39</xdr:row>
      <xdr:rowOff>47411</xdr:rowOff>
    </xdr:to>
    <xdr:cxnSp macro="">
      <xdr:nvCxnSpPr>
        <xdr:cNvPr id="735" name="直線コネクタ 734"/>
        <xdr:cNvCxnSpPr/>
      </xdr:nvCxnSpPr>
      <xdr:spPr>
        <a:xfrm>
          <a:off x="18656300" y="6730368"/>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170673</xdr:rowOff>
    </xdr:from>
    <xdr:to>
      <xdr:col>28</xdr:col>
      <xdr:colOff>365125</xdr:colOff>
      <xdr:row>39</xdr:row>
      <xdr:rowOff>100823</xdr:rowOff>
    </xdr:to>
    <xdr:sp macro="" textlink="">
      <xdr:nvSpPr>
        <xdr:cNvPr id="736" name="フローチャート : 判断 735"/>
        <xdr:cNvSpPr/>
      </xdr:nvSpPr>
      <xdr:spPr>
        <a:xfrm>
          <a:off x="19494500" y="668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91950</xdr:rowOff>
    </xdr:from>
    <xdr:ext cx="469744" cy="259045"/>
    <xdr:sp macro="" textlink="">
      <xdr:nvSpPr>
        <xdr:cNvPr id="737" name="テキスト ボックス 736"/>
        <xdr:cNvSpPr txBox="1"/>
      </xdr:nvSpPr>
      <xdr:spPr>
        <a:xfrm>
          <a:off x="19310427" y="677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7518</xdr:rowOff>
    </xdr:from>
    <xdr:to>
      <xdr:col>27</xdr:col>
      <xdr:colOff>161925</xdr:colOff>
      <xdr:row>39</xdr:row>
      <xdr:rowOff>109118</xdr:rowOff>
    </xdr:to>
    <xdr:sp macro="" textlink="">
      <xdr:nvSpPr>
        <xdr:cNvPr id="738" name="フローチャート : 判断 737"/>
        <xdr:cNvSpPr/>
      </xdr:nvSpPr>
      <xdr:spPr>
        <a:xfrm>
          <a:off x="18605500" y="669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100245</xdr:rowOff>
    </xdr:from>
    <xdr:ext cx="469744" cy="259045"/>
    <xdr:sp macro="" textlink="">
      <xdr:nvSpPr>
        <xdr:cNvPr id="739" name="テキスト ボックス 738"/>
        <xdr:cNvSpPr txBox="1"/>
      </xdr:nvSpPr>
      <xdr:spPr>
        <a:xfrm>
          <a:off x="18421427" y="678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17936</xdr:rowOff>
    </xdr:from>
    <xdr:to>
      <xdr:col>32</xdr:col>
      <xdr:colOff>238125</xdr:colOff>
      <xdr:row>39</xdr:row>
      <xdr:rowOff>119536</xdr:rowOff>
    </xdr:to>
    <xdr:sp macro="" textlink="">
      <xdr:nvSpPr>
        <xdr:cNvPr id="745" name="円/楕円 744"/>
        <xdr:cNvSpPr/>
      </xdr:nvSpPr>
      <xdr:spPr>
        <a:xfrm>
          <a:off x="22110700" y="670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129082</xdr:rowOff>
    </xdr:from>
    <xdr:ext cx="378565" cy="259045"/>
    <xdr:sp macro="" textlink="">
      <xdr:nvSpPr>
        <xdr:cNvPr id="746" name="投資及び出資金該当値テキスト"/>
        <xdr:cNvSpPr txBox="1"/>
      </xdr:nvSpPr>
      <xdr:spPr>
        <a:xfrm>
          <a:off x="22212300" y="6644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8858</xdr:rowOff>
    </xdr:from>
    <xdr:to>
      <xdr:col>31</xdr:col>
      <xdr:colOff>85725</xdr:colOff>
      <xdr:row>39</xdr:row>
      <xdr:rowOff>110458</xdr:rowOff>
    </xdr:to>
    <xdr:sp macro="" textlink="">
      <xdr:nvSpPr>
        <xdr:cNvPr id="747" name="円/楕円 746"/>
        <xdr:cNvSpPr/>
      </xdr:nvSpPr>
      <xdr:spPr>
        <a:xfrm>
          <a:off x="21272500" y="669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101585</xdr:rowOff>
    </xdr:from>
    <xdr:ext cx="469744" cy="259045"/>
    <xdr:sp macro="" textlink="">
      <xdr:nvSpPr>
        <xdr:cNvPr id="748" name="テキスト ボックス 747"/>
        <xdr:cNvSpPr txBox="1"/>
      </xdr:nvSpPr>
      <xdr:spPr>
        <a:xfrm>
          <a:off x="21088427" y="678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3077</xdr:rowOff>
    </xdr:from>
    <xdr:to>
      <xdr:col>29</xdr:col>
      <xdr:colOff>568325</xdr:colOff>
      <xdr:row>39</xdr:row>
      <xdr:rowOff>104677</xdr:rowOff>
    </xdr:to>
    <xdr:sp macro="" textlink="">
      <xdr:nvSpPr>
        <xdr:cNvPr id="749" name="円/楕円 748"/>
        <xdr:cNvSpPr/>
      </xdr:nvSpPr>
      <xdr:spPr>
        <a:xfrm>
          <a:off x="20383500" y="668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121204</xdr:rowOff>
    </xdr:from>
    <xdr:ext cx="469744" cy="259045"/>
    <xdr:sp macro="" textlink="">
      <xdr:nvSpPr>
        <xdr:cNvPr id="750" name="テキスト ボックス 749"/>
        <xdr:cNvSpPr txBox="1"/>
      </xdr:nvSpPr>
      <xdr:spPr>
        <a:xfrm>
          <a:off x="20199427" y="646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168061</xdr:rowOff>
    </xdr:from>
    <xdr:to>
      <xdr:col>28</xdr:col>
      <xdr:colOff>365125</xdr:colOff>
      <xdr:row>39</xdr:row>
      <xdr:rowOff>98211</xdr:rowOff>
    </xdr:to>
    <xdr:sp macro="" textlink="">
      <xdr:nvSpPr>
        <xdr:cNvPr id="751" name="円/楕円 750"/>
        <xdr:cNvSpPr/>
      </xdr:nvSpPr>
      <xdr:spPr>
        <a:xfrm>
          <a:off x="19494500" y="668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114738</xdr:rowOff>
    </xdr:from>
    <xdr:ext cx="469744" cy="259045"/>
    <xdr:sp macro="" textlink="">
      <xdr:nvSpPr>
        <xdr:cNvPr id="752" name="テキスト ボックス 751"/>
        <xdr:cNvSpPr txBox="1"/>
      </xdr:nvSpPr>
      <xdr:spPr>
        <a:xfrm>
          <a:off x="19310427" y="6458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164468</xdr:rowOff>
    </xdr:from>
    <xdr:to>
      <xdr:col>27</xdr:col>
      <xdr:colOff>161925</xdr:colOff>
      <xdr:row>39</xdr:row>
      <xdr:rowOff>94618</xdr:rowOff>
    </xdr:to>
    <xdr:sp macro="" textlink="">
      <xdr:nvSpPr>
        <xdr:cNvPr id="753" name="円/楕円 752"/>
        <xdr:cNvSpPr/>
      </xdr:nvSpPr>
      <xdr:spPr>
        <a:xfrm>
          <a:off x="18605500" y="667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111146</xdr:rowOff>
    </xdr:from>
    <xdr:ext cx="469744" cy="259045"/>
    <xdr:sp macro="" textlink="">
      <xdr:nvSpPr>
        <xdr:cNvPr id="754" name="テキスト ボックス 753"/>
        <xdr:cNvSpPr txBox="1"/>
      </xdr:nvSpPr>
      <xdr:spPr>
        <a:xfrm>
          <a:off x="18421427" y="645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4" name="テキスト ボックス 77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53</xdr:row>
      <xdr:rowOff>167284</xdr:rowOff>
    </xdr:from>
    <xdr:to>
      <xdr:col>32</xdr:col>
      <xdr:colOff>186689</xdr:colOff>
      <xdr:row>59</xdr:row>
      <xdr:rowOff>44450</xdr:rowOff>
    </xdr:to>
    <xdr:cxnSp macro="">
      <xdr:nvCxnSpPr>
        <xdr:cNvPr id="778" name="直線コネクタ 777"/>
        <xdr:cNvCxnSpPr/>
      </xdr:nvCxnSpPr>
      <xdr:spPr>
        <a:xfrm flipV="1">
          <a:off x="22159595" y="9254134"/>
          <a:ext cx="1269" cy="905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52</xdr:row>
      <xdr:rowOff>113961</xdr:rowOff>
    </xdr:from>
    <xdr:ext cx="534377" cy="259045"/>
    <xdr:sp macro="" textlink="">
      <xdr:nvSpPr>
        <xdr:cNvPr id="781" name="貸付金最大値テキスト"/>
        <xdr:cNvSpPr txBox="1"/>
      </xdr:nvSpPr>
      <xdr:spPr>
        <a:xfrm>
          <a:off x="22212300" y="902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53</xdr:row>
      <xdr:rowOff>167284</xdr:rowOff>
    </xdr:from>
    <xdr:to>
      <xdr:col>32</xdr:col>
      <xdr:colOff>276225</xdr:colOff>
      <xdr:row>53</xdr:row>
      <xdr:rowOff>167284</xdr:rowOff>
    </xdr:to>
    <xdr:cxnSp macro="">
      <xdr:nvCxnSpPr>
        <xdr:cNvPr id="782" name="直線コネクタ 781"/>
        <xdr:cNvCxnSpPr/>
      </xdr:nvCxnSpPr>
      <xdr:spPr>
        <a:xfrm>
          <a:off x="22072600" y="9254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5435</xdr:rowOff>
    </xdr:from>
    <xdr:to>
      <xdr:col>32</xdr:col>
      <xdr:colOff>187325</xdr:colOff>
      <xdr:row>56</xdr:row>
      <xdr:rowOff>3245</xdr:rowOff>
    </xdr:to>
    <xdr:cxnSp macro="">
      <xdr:nvCxnSpPr>
        <xdr:cNvPr id="783" name="直線コネクタ 782"/>
        <xdr:cNvCxnSpPr/>
      </xdr:nvCxnSpPr>
      <xdr:spPr>
        <a:xfrm>
          <a:off x="21323300" y="9435185"/>
          <a:ext cx="838200" cy="16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23303</xdr:rowOff>
    </xdr:from>
    <xdr:ext cx="469744" cy="259045"/>
    <xdr:sp macro="" textlink="">
      <xdr:nvSpPr>
        <xdr:cNvPr id="784" name="貸付金平均値テキスト"/>
        <xdr:cNvSpPr txBox="1"/>
      </xdr:nvSpPr>
      <xdr:spPr>
        <a:xfrm>
          <a:off x="22212300" y="99674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44876</xdr:rowOff>
    </xdr:from>
    <xdr:to>
      <xdr:col>32</xdr:col>
      <xdr:colOff>238125</xdr:colOff>
      <xdr:row>58</xdr:row>
      <xdr:rowOff>146476</xdr:rowOff>
    </xdr:to>
    <xdr:sp macro="" textlink="">
      <xdr:nvSpPr>
        <xdr:cNvPr id="785" name="フローチャート : 判断 784"/>
        <xdr:cNvSpPr/>
      </xdr:nvSpPr>
      <xdr:spPr>
        <a:xfrm>
          <a:off x="22110700" y="99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19132</xdr:rowOff>
    </xdr:from>
    <xdr:to>
      <xdr:col>31</xdr:col>
      <xdr:colOff>34925</xdr:colOff>
      <xdr:row>55</xdr:row>
      <xdr:rowOff>5435</xdr:rowOff>
    </xdr:to>
    <xdr:cxnSp macro="">
      <xdr:nvCxnSpPr>
        <xdr:cNvPr id="786" name="直線コネクタ 785"/>
        <xdr:cNvCxnSpPr/>
      </xdr:nvCxnSpPr>
      <xdr:spPr>
        <a:xfrm>
          <a:off x="20434300" y="9277432"/>
          <a:ext cx="889000" cy="15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39732</xdr:rowOff>
    </xdr:from>
    <xdr:to>
      <xdr:col>31</xdr:col>
      <xdr:colOff>85725</xdr:colOff>
      <xdr:row>58</xdr:row>
      <xdr:rowOff>141332</xdr:rowOff>
    </xdr:to>
    <xdr:sp macro="" textlink="">
      <xdr:nvSpPr>
        <xdr:cNvPr id="787" name="フローチャート : 判断 786"/>
        <xdr:cNvSpPr/>
      </xdr:nvSpPr>
      <xdr:spPr>
        <a:xfrm>
          <a:off x="21272500" y="998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132459</xdr:rowOff>
    </xdr:from>
    <xdr:ext cx="469744" cy="259045"/>
    <xdr:sp macro="" textlink="">
      <xdr:nvSpPr>
        <xdr:cNvPr id="788" name="テキスト ボックス 787"/>
        <xdr:cNvSpPr txBox="1"/>
      </xdr:nvSpPr>
      <xdr:spPr>
        <a:xfrm>
          <a:off x="21088427" y="1007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53</xdr:row>
      <xdr:rowOff>2692</xdr:rowOff>
    </xdr:from>
    <xdr:to>
      <xdr:col>29</xdr:col>
      <xdr:colOff>517525</xdr:colOff>
      <xdr:row>54</xdr:row>
      <xdr:rowOff>19132</xdr:rowOff>
    </xdr:to>
    <xdr:cxnSp macro="">
      <xdr:nvCxnSpPr>
        <xdr:cNvPr id="789" name="直線コネクタ 788"/>
        <xdr:cNvCxnSpPr/>
      </xdr:nvCxnSpPr>
      <xdr:spPr>
        <a:xfrm>
          <a:off x="19545300" y="9089542"/>
          <a:ext cx="889000" cy="18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51848</xdr:rowOff>
    </xdr:from>
    <xdr:to>
      <xdr:col>29</xdr:col>
      <xdr:colOff>568325</xdr:colOff>
      <xdr:row>58</xdr:row>
      <xdr:rowOff>153448</xdr:rowOff>
    </xdr:to>
    <xdr:sp macro="" textlink="">
      <xdr:nvSpPr>
        <xdr:cNvPr id="790" name="フローチャート : 判断 789"/>
        <xdr:cNvSpPr/>
      </xdr:nvSpPr>
      <xdr:spPr>
        <a:xfrm>
          <a:off x="20383500" y="99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144575</xdr:rowOff>
    </xdr:from>
    <xdr:ext cx="469744" cy="259045"/>
    <xdr:sp macro="" textlink="">
      <xdr:nvSpPr>
        <xdr:cNvPr id="791" name="テキスト ボックス 790"/>
        <xdr:cNvSpPr txBox="1"/>
      </xdr:nvSpPr>
      <xdr:spPr>
        <a:xfrm>
          <a:off x="20199427" y="100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126479</xdr:rowOff>
    </xdr:from>
    <xdr:to>
      <xdr:col>28</xdr:col>
      <xdr:colOff>314325</xdr:colOff>
      <xdr:row>53</xdr:row>
      <xdr:rowOff>2692</xdr:rowOff>
    </xdr:to>
    <xdr:cxnSp macro="">
      <xdr:nvCxnSpPr>
        <xdr:cNvPr id="792" name="直線コネクタ 791"/>
        <xdr:cNvCxnSpPr/>
      </xdr:nvCxnSpPr>
      <xdr:spPr>
        <a:xfrm>
          <a:off x="18656300" y="8870429"/>
          <a:ext cx="889000" cy="21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44171</xdr:rowOff>
    </xdr:from>
    <xdr:to>
      <xdr:col>28</xdr:col>
      <xdr:colOff>365125</xdr:colOff>
      <xdr:row>58</xdr:row>
      <xdr:rowOff>145771</xdr:rowOff>
    </xdr:to>
    <xdr:sp macro="" textlink="">
      <xdr:nvSpPr>
        <xdr:cNvPr id="793" name="フローチャート : 判断 792"/>
        <xdr:cNvSpPr/>
      </xdr:nvSpPr>
      <xdr:spPr>
        <a:xfrm>
          <a:off x="19494500" y="99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136898</xdr:rowOff>
    </xdr:from>
    <xdr:ext cx="469744" cy="259045"/>
    <xdr:sp macro="" textlink="">
      <xdr:nvSpPr>
        <xdr:cNvPr id="794" name="テキスト ボックス 793"/>
        <xdr:cNvSpPr txBox="1"/>
      </xdr:nvSpPr>
      <xdr:spPr>
        <a:xfrm>
          <a:off x="19310427" y="1008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32188</xdr:rowOff>
    </xdr:from>
    <xdr:to>
      <xdr:col>27</xdr:col>
      <xdr:colOff>161925</xdr:colOff>
      <xdr:row>58</xdr:row>
      <xdr:rowOff>133788</xdr:rowOff>
    </xdr:to>
    <xdr:sp macro="" textlink="">
      <xdr:nvSpPr>
        <xdr:cNvPr id="795" name="フローチャート : 判断 794"/>
        <xdr:cNvSpPr/>
      </xdr:nvSpPr>
      <xdr:spPr>
        <a:xfrm>
          <a:off x="18605500" y="99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124915</xdr:rowOff>
    </xdr:from>
    <xdr:ext cx="469744" cy="259045"/>
    <xdr:sp macro="" textlink="">
      <xdr:nvSpPr>
        <xdr:cNvPr id="796" name="テキスト ボックス 795"/>
        <xdr:cNvSpPr txBox="1"/>
      </xdr:nvSpPr>
      <xdr:spPr>
        <a:xfrm>
          <a:off x="18421427" y="1006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123895</xdr:rowOff>
    </xdr:from>
    <xdr:to>
      <xdr:col>32</xdr:col>
      <xdr:colOff>238125</xdr:colOff>
      <xdr:row>56</xdr:row>
      <xdr:rowOff>54045</xdr:rowOff>
    </xdr:to>
    <xdr:sp macro="" textlink="">
      <xdr:nvSpPr>
        <xdr:cNvPr id="802" name="円/楕円 801"/>
        <xdr:cNvSpPr/>
      </xdr:nvSpPr>
      <xdr:spPr>
        <a:xfrm>
          <a:off x="22110700" y="955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146772</xdr:rowOff>
    </xdr:from>
    <xdr:ext cx="534377" cy="259045"/>
    <xdr:sp macro="" textlink="">
      <xdr:nvSpPr>
        <xdr:cNvPr id="803" name="貸付金該当値テキスト"/>
        <xdr:cNvSpPr txBox="1"/>
      </xdr:nvSpPr>
      <xdr:spPr>
        <a:xfrm>
          <a:off x="22212300" y="940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29,163</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126085</xdr:rowOff>
    </xdr:from>
    <xdr:to>
      <xdr:col>31</xdr:col>
      <xdr:colOff>85725</xdr:colOff>
      <xdr:row>55</xdr:row>
      <xdr:rowOff>56235</xdr:rowOff>
    </xdr:to>
    <xdr:sp macro="" textlink="">
      <xdr:nvSpPr>
        <xdr:cNvPr id="804" name="円/楕円 803"/>
        <xdr:cNvSpPr/>
      </xdr:nvSpPr>
      <xdr:spPr>
        <a:xfrm>
          <a:off x="21272500" y="938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72762</xdr:rowOff>
    </xdr:from>
    <xdr:ext cx="534377" cy="259045"/>
    <xdr:sp macro="" textlink="">
      <xdr:nvSpPr>
        <xdr:cNvPr id="805" name="テキスト ボックス 804"/>
        <xdr:cNvSpPr txBox="1"/>
      </xdr:nvSpPr>
      <xdr:spPr>
        <a:xfrm>
          <a:off x="21056111" y="915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38,048</a:t>
          </a:r>
          <a:endParaRPr kumimoji="1" lang="ja-JP" altLang="en-US" sz="1000" b="1">
            <a:solidFill>
              <a:srgbClr val="FF0000"/>
            </a:solidFill>
            <a:latin typeface="ＭＳ Ｐゴシック"/>
          </a:endParaRPr>
        </a:p>
      </xdr:txBody>
    </xdr:sp>
    <xdr:clientData/>
  </xdr:oneCellAnchor>
  <xdr:twoCellAnchor>
    <xdr:from>
      <xdr:col>29</xdr:col>
      <xdr:colOff>466725</xdr:colOff>
      <xdr:row>53</xdr:row>
      <xdr:rowOff>139782</xdr:rowOff>
    </xdr:from>
    <xdr:to>
      <xdr:col>29</xdr:col>
      <xdr:colOff>568325</xdr:colOff>
      <xdr:row>54</xdr:row>
      <xdr:rowOff>69932</xdr:rowOff>
    </xdr:to>
    <xdr:sp macro="" textlink="">
      <xdr:nvSpPr>
        <xdr:cNvPr id="806" name="円/楕円 805"/>
        <xdr:cNvSpPr/>
      </xdr:nvSpPr>
      <xdr:spPr>
        <a:xfrm>
          <a:off x="20383500" y="922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52</xdr:row>
      <xdr:rowOff>86459</xdr:rowOff>
    </xdr:from>
    <xdr:ext cx="534377" cy="259045"/>
    <xdr:sp macro="" textlink="">
      <xdr:nvSpPr>
        <xdr:cNvPr id="807" name="テキスト ボックス 806"/>
        <xdr:cNvSpPr txBox="1"/>
      </xdr:nvSpPr>
      <xdr:spPr>
        <a:xfrm>
          <a:off x="20167111" y="900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46,329</a:t>
          </a:r>
          <a:endParaRPr kumimoji="1" lang="ja-JP" altLang="en-US" sz="1000" b="1">
            <a:solidFill>
              <a:srgbClr val="FF0000"/>
            </a:solidFill>
            <a:latin typeface="ＭＳ Ｐゴシック"/>
          </a:endParaRPr>
        </a:p>
      </xdr:txBody>
    </xdr:sp>
    <xdr:clientData/>
  </xdr:oneCellAnchor>
  <xdr:twoCellAnchor>
    <xdr:from>
      <xdr:col>28</xdr:col>
      <xdr:colOff>263525</xdr:colOff>
      <xdr:row>52</xdr:row>
      <xdr:rowOff>123342</xdr:rowOff>
    </xdr:from>
    <xdr:to>
      <xdr:col>28</xdr:col>
      <xdr:colOff>365125</xdr:colOff>
      <xdr:row>53</xdr:row>
      <xdr:rowOff>53492</xdr:rowOff>
    </xdr:to>
    <xdr:sp macro="" textlink="">
      <xdr:nvSpPr>
        <xdr:cNvPr id="808" name="円/楕円 807"/>
        <xdr:cNvSpPr/>
      </xdr:nvSpPr>
      <xdr:spPr>
        <a:xfrm>
          <a:off x="19494500" y="903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51</xdr:row>
      <xdr:rowOff>70019</xdr:rowOff>
    </xdr:from>
    <xdr:ext cx="534377" cy="259045"/>
    <xdr:sp macro="" textlink="">
      <xdr:nvSpPr>
        <xdr:cNvPr id="809" name="テキスト ボックス 808"/>
        <xdr:cNvSpPr txBox="1"/>
      </xdr:nvSpPr>
      <xdr:spPr>
        <a:xfrm>
          <a:off x="19278111" y="881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56,192</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75679</xdr:rowOff>
    </xdr:from>
    <xdr:to>
      <xdr:col>27</xdr:col>
      <xdr:colOff>161925</xdr:colOff>
      <xdr:row>52</xdr:row>
      <xdr:rowOff>5829</xdr:rowOff>
    </xdr:to>
    <xdr:sp macro="" textlink="">
      <xdr:nvSpPr>
        <xdr:cNvPr id="810" name="円/楕円 809"/>
        <xdr:cNvSpPr/>
      </xdr:nvSpPr>
      <xdr:spPr>
        <a:xfrm>
          <a:off x="18605500" y="88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50</xdr:row>
      <xdr:rowOff>22356</xdr:rowOff>
    </xdr:from>
    <xdr:ext cx="534377" cy="259045"/>
    <xdr:sp macro="" textlink="">
      <xdr:nvSpPr>
        <xdr:cNvPr id="811" name="テキスト ボックス 810"/>
        <xdr:cNvSpPr txBox="1"/>
      </xdr:nvSpPr>
      <xdr:spPr>
        <a:xfrm>
          <a:off x="18389111" y="859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67,694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2" name="テキスト ボックス 82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3" name="直線コネクタ 82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4" name="テキスト ボックス 82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5" name="直線コネクタ 82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6" name="テキスト ボックス 82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7" name="直線コネクタ 82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8" name="テキスト ボックス 82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9" name="直線コネクタ 82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0" name="テキスト ボックス 82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1" name="直線コネクタ 83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2" name="テキスト ボックス 83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4" name="テキスト ボックス 83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6" name="直線コネクタ 835"/>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7"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38" name="直線コネクタ 837"/>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39"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0" name="直線コネクタ 839"/>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55594</xdr:rowOff>
    </xdr:from>
    <xdr:to>
      <xdr:col>32</xdr:col>
      <xdr:colOff>187325</xdr:colOff>
      <xdr:row>76</xdr:row>
      <xdr:rowOff>71901</xdr:rowOff>
    </xdr:to>
    <xdr:cxnSp macro="">
      <xdr:nvCxnSpPr>
        <xdr:cNvPr id="841" name="直線コネクタ 840"/>
        <xdr:cNvCxnSpPr/>
      </xdr:nvCxnSpPr>
      <xdr:spPr>
        <a:xfrm flipV="1">
          <a:off x="21323300" y="13085794"/>
          <a:ext cx="8382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49744</xdr:rowOff>
    </xdr:from>
    <xdr:ext cx="534377" cy="259045"/>
    <xdr:sp macro="" textlink="">
      <xdr:nvSpPr>
        <xdr:cNvPr id="842" name="繰出金平均値テキスト"/>
        <xdr:cNvSpPr txBox="1"/>
      </xdr:nvSpPr>
      <xdr:spPr>
        <a:xfrm>
          <a:off x="22212300" y="13079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3" name="フローチャート : 判断 842"/>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71901</xdr:rowOff>
    </xdr:from>
    <xdr:to>
      <xdr:col>31</xdr:col>
      <xdr:colOff>34925</xdr:colOff>
      <xdr:row>76</xdr:row>
      <xdr:rowOff>116517</xdr:rowOff>
    </xdr:to>
    <xdr:cxnSp macro="">
      <xdr:nvCxnSpPr>
        <xdr:cNvPr id="844" name="直線コネクタ 843"/>
        <xdr:cNvCxnSpPr/>
      </xdr:nvCxnSpPr>
      <xdr:spPr>
        <a:xfrm flipV="1">
          <a:off x="20434300" y="13102101"/>
          <a:ext cx="889000" cy="4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5" name="フローチャート : 判断 844"/>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15721</xdr:rowOff>
    </xdr:from>
    <xdr:ext cx="534377" cy="259045"/>
    <xdr:sp macro="" textlink="">
      <xdr:nvSpPr>
        <xdr:cNvPr id="846" name="テキスト ボックス 845"/>
        <xdr:cNvSpPr txBox="1"/>
      </xdr:nvSpPr>
      <xdr:spPr>
        <a:xfrm>
          <a:off x="21056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116517</xdr:rowOff>
    </xdr:from>
    <xdr:to>
      <xdr:col>29</xdr:col>
      <xdr:colOff>517525</xdr:colOff>
      <xdr:row>76</xdr:row>
      <xdr:rowOff>133986</xdr:rowOff>
    </xdr:to>
    <xdr:cxnSp macro="">
      <xdr:nvCxnSpPr>
        <xdr:cNvPr id="847" name="直線コネクタ 846"/>
        <xdr:cNvCxnSpPr/>
      </xdr:nvCxnSpPr>
      <xdr:spPr>
        <a:xfrm flipV="1">
          <a:off x="19545300" y="13146717"/>
          <a:ext cx="889000" cy="1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132886</xdr:rowOff>
    </xdr:from>
    <xdr:to>
      <xdr:col>29</xdr:col>
      <xdr:colOff>568325</xdr:colOff>
      <xdr:row>77</xdr:row>
      <xdr:rowOff>63036</xdr:rowOff>
    </xdr:to>
    <xdr:sp macro="" textlink="">
      <xdr:nvSpPr>
        <xdr:cNvPr id="848" name="フローチャート : 判断 847"/>
        <xdr:cNvSpPr/>
      </xdr:nvSpPr>
      <xdr:spPr>
        <a:xfrm>
          <a:off x="20383500" y="1316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54163</xdr:rowOff>
    </xdr:from>
    <xdr:ext cx="534377" cy="259045"/>
    <xdr:sp macro="" textlink="">
      <xdr:nvSpPr>
        <xdr:cNvPr id="849" name="テキスト ボックス 848"/>
        <xdr:cNvSpPr txBox="1"/>
      </xdr:nvSpPr>
      <xdr:spPr>
        <a:xfrm>
          <a:off x="20167111" y="1325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133986</xdr:rowOff>
    </xdr:from>
    <xdr:to>
      <xdr:col>28</xdr:col>
      <xdr:colOff>314325</xdr:colOff>
      <xdr:row>76</xdr:row>
      <xdr:rowOff>154026</xdr:rowOff>
    </xdr:to>
    <xdr:cxnSp macro="">
      <xdr:nvCxnSpPr>
        <xdr:cNvPr id="850" name="直線コネクタ 849"/>
        <xdr:cNvCxnSpPr/>
      </xdr:nvCxnSpPr>
      <xdr:spPr>
        <a:xfrm flipV="1">
          <a:off x="18656300" y="13164186"/>
          <a:ext cx="889000" cy="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149937</xdr:rowOff>
    </xdr:from>
    <xdr:to>
      <xdr:col>28</xdr:col>
      <xdr:colOff>365125</xdr:colOff>
      <xdr:row>77</xdr:row>
      <xdr:rowOff>80087</xdr:rowOff>
    </xdr:to>
    <xdr:sp macro="" textlink="">
      <xdr:nvSpPr>
        <xdr:cNvPr id="851" name="フローチャート : 判断 850"/>
        <xdr:cNvSpPr/>
      </xdr:nvSpPr>
      <xdr:spPr>
        <a:xfrm>
          <a:off x="194945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71214</xdr:rowOff>
    </xdr:from>
    <xdr:ext cx="534377" cy="259045"/>
    <xdr:sp macro="" textlink="">
      <xdr:nvSpPr>
        <xdr:cNvPr id="852" name="テキスト ボックス 851"/>
        <xdr:cNvSpPr txBox="1"/>
      </xdr:nvSpPr>
      <xdr:spPr>
        <a:xfrm>
          <a:off x="19278111" y="1327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166529</xdr:rowOff>
    </xdr:from>
    <xdr:to>
      <xdr:col>27</xdr:col>
      <xdr:colOff>161925</xdr:colOff>
      <xdr:row>77</xdr:row>
      <xdr:rowOff>96679</xdr:rowOff>
    </xdr:to>
    <xdr:sp macro="" textlink="">
      <xdr:nvSpPr>
        <xdr:cNvPr id="853" name="フローチャート : 判断 852"/>
        <xdr:cNvSpPr/>
      </xdr:nvSpPr>
      <xdr:spPr>
        <a:xfrm>
          <a:off x="18605500" y="1319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87806</xdr:rowOff>
    </xdr:from>
    <xdr:ext cx="534377" cy="259045"/>
    <xdr:sp macro="" textlink="">
      <xdr:nvSpPr>
        <xdr:cNvPr id="854" name="テキスト ボックス 853"/>
        <xdr:cNvSpPr txBox="1"/>
      </xdr:nvSpPr>
      <xdr:spPr>
        <a:xfrm>
          <a:off x="18389111" y="1328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4794</xdr:rowOff>
    </xdr:from>
    <xdr:to>
      <xdr:col>32</xdr:col>
      <xdr:colOff>238125</xdr:colOff>
      <xdr:row>76</xdr:row>
      <xdr:rowOff>106394</xdr:rowOff>
    </xdr:to>
    <xdr:sp macro="" textlink="">
      <xdr:nvSpPr>
        <xdr:cNvPr id="860" name="円/楕円 859"/>
        <xdr:cNvSpPr/>
      </xdr:nvSpPr>
      <xdr:spPr>
        <a:xfrm>
          <a:off x="22110700" y="1303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27671</xdr:rowOff>
    </xdr:from>
    <xdr:ext cx="534377" cy="259045"/>
    <xdr:sp macro="" textlink="">
      <xdr:nvSpPr>
        <xdr:cNvPr id="861" name="繰出金該当値テキスト"/>
        <xdr:cNvSpPr txBox="1"/>
      </xdr:nvSpPr>
      <xdr:spPr>
        <a:xfrm>
          <a:off x="22212300" y="128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46,415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21101</xdr:rowOff>
    </xdr:from>
    <xdr:to>
      <xdr:col>31</xdr:col>
      <xdr:colOff>85725</xdr:colOff>
      <xdr:row>76</xdr:row>
      <xdr:rowOff>122701</xdr:rowOff>
    </xdr:to>
    <xdr:sp macro="" textlink="">
      <xdr:nvSpPr>
        <xdr:cNvPr id="862" name="円/楕円 861"/>
        <xdr:cNvSpPr/>
      </xdr:nvSpPr>
      <xdr:spPr>
        <a:xfrm>
          <a:off x="21272500" y="130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139228</xdr:rowOff>
    </xdr:from>
    <xdr:ext cx="534377" cy="259045"/>
    <xdr:sp macro="" textlink="">
      <xdr:nvSpPr>
        <xdr:cNvPr id="863" name="テキスト ボックス 862"/>
        <xdr:cNvSpPr txBox="1"/>
      </xdr:nvSpPr>
      <xdr:spPr>
        <a:xfrm>
          <a:off x="21056111" y="1282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65717</xdr:rowOff>
    </xdr:from>
    <xdr:to>
      <xdr:col>29</xdr:col>
      <xdr:colOff>568325</xdr:colOff>
      <xdr:row>76</xdr:row>
      <xdr:rowOff>167317</xdr:rowOff>
    </xdr:to>
    <xdr:sp macro="" textlink="">
      <xdr:nvSpPr>
        <xdr:cNvPr id="864" name="円/楕円 863"/>
        <xdr:cNvSpPr/>
      </xdr:nvSpPr>
      <xdr:spPr>
        <a:xfrm>
          <a:off x="20383500" y="1309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12393</xdr:rowOff>
    </xdr:from>
    <xdr:ext cx="534377" cy="259045"/>
    <xdr:sp macro="" textlink="">
      <xdr:nvSpPr>
        <xdr:cNvPr id="865" name="テキスト ボックス 864"/>
        <xdr:cNvSpPr txBox="1"/>
      </xdr:nvSpPr>
      <xdr:spPr>
        <a:xfrm>
          <a:off x="20167111" y="1287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43,217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83186</xdr:rowOff>
    </xdr:from>
    <xdr:to>
      <xdr:col>28</xdr:col>
      <xdr:colOff>365125</xdr:colOff>
      <xdr:row>77</xdr:row>
      <xdr:rowOff>13336</xdr:rowOff>
    </xdr:to>
    <xdr:sp macro="" textlink="">
      <xdr:nvSpPr>
        <xdr:cNvPr id="866" name="円/楕円 865"/>
        <xdr:cNvSpPr/>
      </xdr:nvSpPr>
      <xdr:spPr>
        <a:xfrm>
          <a:off x="19494500" y="1311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29862</xdr:rowOff>
    </xdr:from>
    <xdr:ext cx="534377" cy="259045"/>
    <xdr:sp macro="" textlink="">
      <xdr:nvSpPr>
        <xdr:cNvPr id="867" name="テキスト ボックス 866"/>
        <xdr:cNvSpPr txBox="1"/>
      </xdr:nvSpPr>
      <xdr:spPr>
        <a:xfrm>
          <a:off x="19278111" y="1288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42,300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103226</xdr:rowOff>
    </xdr:from>
    <xdr:to>
      <xdr:col>27</xdr:col>
      <xdr:colOff>161925</xdr:colOff>
      <xdr:row>77</xdr:row>
      <xdr:rowOff>33376</xdr:rowOff>
    </xdr:to>
    <xdr:sp macro="" textlink="">
      <xdr:nvSpPr>
        <xdr:cNvPr id="868" name="円/楕円 867"/>
        <xdr:cNvSpPr/>
      </xdr:nvSpPr>
      <xdr:spPr>
        <a:xfrm>
          <a:off x="18605500" y="1313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49902</xdr:rowOff>
    </xdr:from>
    <xdr:ext cx="534377" cy="259045"/>
    <xdr:sp macro="" textlink="">
      <xdr:nvSpPr>
        <xdr:cNvPr id="869" name="テキスト ボックス 868"/>
        <xdr:cNvSpPr txBox="1"/>
      </xdr:nvSpPr>
      <xdr:spPr>
        <a:xfrm>
          <a:off x="18389111" y="1290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41,248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0" name="直線コネクタ 87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1" name="テキスト ボックス 88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2" name="直線コネクタ 88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83" name="テキスト ボックス 882"/>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85" name="テキスト ボックス 884"/>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6" name="直線コネクタ 88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87" name="テキスト ボックス 886"/>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8" name="直線コネクタ 88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9" name="テキスト ボックス 888"/>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91" name="テキスト ボックス 890"/>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93" name="直線コネクタ 892"/>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94"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5" name="直線コネクタ 89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96"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7" name="直線コネクタ 896"/>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8" name="直線コネクタ 89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9"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0" name="フローチャート : 判断 899"/>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1" name="直線コネクタ 90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902" name="フローチャート : 判断 901"/>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3" name="テキスト ボックス 90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4" name="直線コネクタ 90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5" name="フローチャート : 判断 904"/>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6" name="テキスト ボックス 905"/>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7" name="直線コネクタ 90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08" name="フローチャート : 判断 907"/>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9" name="テキスト ボックス 908"/>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10" name="フローチャート : 判断 909"/>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11" name="テキスト ボックス 910"/>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7" name="円/楕円 91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18"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9" name="円/楕円 91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20" name="テキスト ボックス 919"/>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1" name="円/楕円 92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22" name="テキスト ボックス 921"/>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3" name="円/楕円 92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4" name="テキスト ボックス 923"/>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5" name="円/楕円 92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6" name="テキスト ボックス 925"/>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人件費、貸付金、維持補修費、普通建設事業費（更新整備）、</a:t>
          </a:r>
          <a:r>
            <a:rPr kumimoji="1" lang="ja-JP" altLang="ja-JP" sz="1300">
              <a:solidFill>
                <a:schemeClr val="dk1"/>
              </a:solidFill>
              <a:effectLst/>
              <a:latin typeface="+mn-lt"/>
              <a:ea typeface="+mn-ea"/>
              <a:cs typeface="+mn-cs"/>
            </a:rPr>
            <a:t>公債費</a:t>
          </a:r>
          <a:r>
            <a:rPr kumimoji="1" lang="ja-JP" altLang="en-US" sz="1300">
              <a:latin typeface="ＭＳ Ｐゴシック"/>
            </a:rPr>
            <a:t>等については、類似団体平均を上回っている。</a:t>
          </a:r>
          <a:endParaRPr kumimoji="1" lang="en-US" altLang="ja-JP" sz="1300">
            <a:latin typeface="ＭＳ Ｐゴシック"/>
          </a:endParaRPr>
        </a:p>
        <a:p>
          <a:r>
            <a:rPr kumimoji="1" lang="ja-JP" altLang="en-US" sz="1300">
              <a:latin typeface="ＭＳ Ｐゴシック"/>
            </a:rPr>
            <a:t>人件費については、定員適正化計画による職員の削減により着実にコストの削減を図ってきているものの、依然として類似団体平均を上回っている。今後も引き続き定員適正化計画による職員削減の実施、指定管理制度の導入など業務の外部委託化を進め、コストの低減化を図っていく。</a:t>
          </a:r>
          <a:endParaRPr kumimoji="1" lang="en-US" altLang="ja-JP" sz="1300">
            <a:latin typeface="ＭＳ Ｐゴシック"/>
          </a:endParaRPr>
        </a:p>
        <a:p>
          <a:r>
            <a:rPr kumimoji="1" lang="ja-JP" altLang="en-US" sz="1300">
              <a:latin typeface="ＭＳ Ｐゴシック"/>
            </a:rPr>
            <a:t>維持補修費については、施設の老朽化に合わせて増加していくことが想定されるが、公共施設等総合管理計画に基づき施設の集約化などを図り、維持補修費を抑制していく。</a:t>
          </a:r>
          <a:endParaRPr kumimoji="1" lang="en-US" altLang="ja-JP" sz="1300">
            <a:latin typeface="ＭＳ Ｐゴシック"/>
          </a:endParaRPr>
        </a:p>
        <a:p>
          <a:r>
            <a:rPr kumimoji="1" lang="ja-JP" altLang="en-US" sz="1300">
              <a:latin typeface="ＭＳ Ｐゴシック"/>
            </a:rPr>
            <a:t>普通建設事業（更新整備）については、旭・裏館統合保育所建設事業や嵐南保育所移転改築事業などの実施に伴い、類似団体平均を上回っている。</a:t>
          </a:r>
          <a:endParaRPr kumimoji="1" lang="en-US" altLang="ja-JP" sz="1300">
            <a:latin typeface="ＭＳ Ｐゴシック"/>
          </a:endParaRPr>
        </a:p>
        <a:p>
          <a:r>
            <a:rPr kumimoji="1" lang="ja-JP" altLang="en-US" sz="1300">
              <a:latin typeface="ＭＳ Ｐゴシック"/>
            </a:rPr>
            <a:t>公債費については、合併特例債や臨時財政対策債等の償還金の増加によるもの。</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新潟県三条市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100,069
99,615
431.97
45,006,346
44,450,725
303,537
25,381,495
70,342,712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115.7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115860</xdr:rowOff>
    </xdr:from>
    <xdr:to>
      <xdr:col>6</xdr:col>
      <xdr:colOff>511175</xdr:colOff>
      <xdr:row>38</xdr:row>
      <xdr:rowOff>153089</xdr:rowOff>
    </xdr:to>
    <xdr:cxnSp macro="">
      <xdr:nvCxnSpPr>
        <xdr:cNvPr id="63" name="直線コネクタ 62"/>
        <xdr:cNvCxnSpPr/>
      </xdr:nvCxnSpPr>
      <xdr:spPr>
        <a:xfrm>
          <a:off x="3797300" y="6630960"/>
          <a:ext cx="8382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6294</xdr:rowOff>
    </xdr:from>
    <xdr:ext cx="469744" cy="259045"/>
    <xdr:sp macro="" textlink="">
      <xdr:nvSpPr>
        <xdr:cNvPr id="64" name="議会費平均値テキスト"/>
        <xdr:cNvSpPr txBox="1"/>
      </xdr:nvSpPr>
      <xdr:spPr>
        <a:xfrm>
          <a:off x="4686300" y="634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115860</xdr:rowOff>
    </xdr:from>
    <xdr:to>
      <xdr:col>5</xdr:col>
      <xdr:colOff>358775</xdr:colOff>
      <xdr:row>38</xdr:row>
      <xdr:rowOff>135455</xdr:rowOff>
    </xdr:to>
    <xdr:cxnSp macro="">
      <xdr:nvCxnSpPr>
        <xdr:cNvPr id="66" name="直線コネクタ 65"/>
        <xdr:cNvCxnSpPr/>
      </xdr:nvCxnSpPr>
      <xdr:spPr>
        <a:xfrm flipV="1">
          <a:off x="2908300" y="6630960"/>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83583</xdr:rowOff>
    </xdr:from>
    <xdr:ext cx="469744" cy="259045"/>
    <xdr:sp macro="" textlink="">
      <xdr:nvSpPr>
        <xdr:cNvPr id="68" name="テキスト ボックス 67"/>
        <xdr:cNvSpPr txBox="1"/>
      </xdr:nvSpPr>
      <xdr:spPr>
        <a:xfrm>
          <a:off x="3562427" y="625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135455</xdr:rowOff>
    </xdr:from>
    <xdr:to>
      <xdr:col>4</xdr:col>
      <xdr:colOff>155575</xdr:colOff>
      <xdr:row>38</xdr:row>
      <xdr:rowOff>142639</xdr:rowOff>
    </xdr:to>
    <xdr:cxnSp macro="">
      <xdr:nvCxnSpPr>
        <xdr:cNvPr id="69" name="直線コネクタ 68"/>
        <xdr:cNvCxnSpPr/>
      </xdr:nvCxnSpPr>
      <xdr:spPr>
        <a:xfrm flipV="1">
          <a:off x="2019300" y="6650555"/>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80735</xdr:rowOff>
    </xdr:from>
    <xdr:to>
      <xdr:col>4</xdr:col>
      <xdr:colOff>206375</xdr:colOff>
      <xdr:row>39</xdr:row>
      <xdr:rowOff>10885</xdr:rowOff>
    </xdr:to>
    <xdr:sp macro="" textlink="">
      <xdr:nvSpPr>
        <xdr:cNvPr id="70" name="フローチャート : 判断 69"/>
        <xdr:cNvSpPr/>
      </xdr:nvSpPr>
      <xdr:spPr>
        <a:xfrm>
          <a:off x="28575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27413</xdr:rowOff>
    </xdr:from>
    <xdr:ext cx="469744" cy="259045"/>
    <xdr:sp macro="" textlink="">
      <xdr:nvSpPr>
        <xdr:cNvPr id="71" name="テキスト ボックス 70"/>
        <xdr:cNvSpPr txBox="1"/>
      </xdr:nvSpPr>
      <xdr:spPr>
        <a:xfrm>
          <a:off x="2673427" y="637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120269</xdr:rowOff>
    </xdr:from>
    <xdr:to>
      <xdr:col>2</xdr:col>
      <xdr:colOff>638175</xdr:colOff>
      <xdr:row>38</xdr:row>
      <xdr:rowOff>142639</xdr:rowOff>
    </xdr:to>
    <xdr:cxnSp macro="">
      <xdr:nvCxnSpPr>
        <xdr:cNvPr id="72" name="直線コネクタ 71"/>
        <xdr:cNvCxnSpPr/>
      </xdr:nvCxnSpPr>
      <xdr:spPr>
        <a:xfrm>
          <a:off x="1130300" y="6635369"/>
          <a:ext cx="889000" cy="2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88900</xdr:rowOff>
    </xdr:from>
    <xdr:to>
      <xdr:col>3</xdr:col>
      <xdr:colOff>3175</xdr:colOff>
      <xdr:row>39</xdr:row>
      <xdr:rowOff>19050</xdr:rowOff>
    </xdr:to>
    <xdr:sp macro="" textlink="">
      <xdr:nvSpPr>
        <xdr:cNvPr id="73" name="フローチャート : 判断 72"/>
        <xdr:cNvSpPr/>
      </xdr:nvSpPr>
      <xdr:spPr>
        <a:xfrm>
          <a:off x="1968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35577</xdr:rowOff>
    </xdr:from>
    <xdr:ext cx="469744" cy="259045"/>
    <xdr:sp macro="" textlink="">
      <xdr:nvSpPr>
        <xdr:cNvPr id="74" name="テキスト ボックス 73"/>
        <xdr:cNvSpPr txBox="1"/>
      </xdr:nvSpPr>
      <xdr:spPr>
        <a:xfrm>
          <a:off x="17844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70448</xdr:rowOff>
    </xdr:from>
    <xdr:to>
      <xdr:col>1</xdr:col>
      <xdr:colOff>485775</xdr:colOff>
      <xdr:row>39</xdr:row>
      <xdr:rowOff>598</xdr:rowOff>
    </xdr:to>
    <xdr:sp macro="" textlink="">
      <xdr:nvSpPr>
        <xdr:cNvPr id="75" name="フローチャート : 判断 74"/>
        <xdr:cNvSpPr/>
      </xdr:nvSpPr>
      <xdr:spPr>
        <a:xfrm>
          <a:off x="1079500" y="6585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163175</xdr:rowOff>
    </xdr:from>
    <xdr:ext cx="469744" cy="259045"/>
    <xdr:sp macro="" textlink="">
      <xdr:nvSpPr>
        <xdr:cNvPr id="76" name="テキスト ボックス 75"/>
        <xdr:cNvSpPr txBox="1"/>
      </xdr:nvSpPr>
      <xdr:spPr>
        <a:xfrm>
          <a:off x="895427" y="667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102289</xdr:rowOff>
    </xdr:from>
    <xdr:to>
      <xdr:col>6</xdr:col>
      <xdr:colOff>561975</xdr:colOff>
      <xdr:row>39</xdr:row>
      <xdr:rowOff>32439</xdr:rowOff>
    </xdr:to>
    <xdr:sp macro="" textlink="">
      <xdr:nvSpPr>
        <xdr:cNvPr id="82" name="円/楕円 81"/>
        <xdr:cNvSpPr/>
      </xdr:nvSpPr>
      <xdr:spPr>
        <a:xfrm>
          <a:off x="4584700" y="661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17216</xdr:rowOff>
    </xdr:from>
    <xdr:ext cx="469744" cy="259045"/>
    <xdr:sp macro="" textlink="">
      <xdr:nvSpPr>
        <xdr:cNvPr id="83" name="議会費該当値テキスト"/>
        <xdr:cNvSpPr txBox="1"/>
      </xdr:nvSpPr>
      <xdr:spPr>
        <a:xfrm>
          <a:off x="4686300" y="653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2,718</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65060</xdr:rowOff>
    </xdr:from>
    <xdr:to>
      <xdr:col>5</xdr:col>
      <xdr:colOff>409575</xdr:colOff>
      <xdr:row>38</xdr:row>
      <xdr:rowOff>166660</xdr:rowOff>
    </xdr:to>
    <xdr:sp macro="" textlink="">
      <xdr:nvSpPr>
        <xdr:cNvPr id="84" name="円/楕円 83"/>
        <xdr:cNvSpPr/>
      </xdr:nvSpPr>
      <xdr:spPr>
        <a:xfrm>
          <a:off x="3746500" y="658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157787</xdr:rowOff>
    </xdr:from>
    <xdr:ext cx="469744" cy="259045"/>
    <xdr:sp macro="" textlink="">
      <xdr:nvSpPr>
        <xdr:cNvPr id="85" name="テキスト ボックス 84"/>
        <xdr:cNvSpPr txBox="1"/>
      </xdr:nvSpPr>
      <xdr:spPr>
        <a:xfrm>
          <a:off x="3562427" y="667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2,946</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84655</xdr:rowOff>
    </xdr:from>
    <xdr:to>
      <xdr:col>4</xdr:col>
      <xdr:colOff>206375</xdr:colOff>
      <xdr:row>39</xdr:row>
      <xdr:rowOff>14805</xdr:rowOff>
    </xdr:to>
    <xdr:sp macro="" textlink="">
      <xdr:nvSpPr>
        <xdr:cNvPr id="86" name="円/楕円 85"/>
        <xdr:cNvSpPr/>
      </xdr:nvSpPr>
      <xdr:spPr>
        <a:xfrm>
          <a:off x="2857500" y="659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5932</xdr:rowOff>
    </xdr:from>
    <xdr:ext cx="469744" cy="259045"/>
    <xdr:sp macro="" textlink="">
      <xdr:nvSpPr>
        <xdr:cNvPr id="87" name="テキスト ボックス 86"/>
        <xdr:cNvSpPr txBox="1"/>
      </xdr:nvSpPr>
      <xdr:spPr>
        <a:xfrm>
          <a:off x="2673427" y="669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2,826</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91839</xdr:rowOff>
    </xdr:from>
    <xdr:to>
      <xdr:col>3</xdr:col>
      <xdr:colOff>3175</xdr:colOff>
      <xdr:row>39</xdr:row>
      <xdr:rowOff>21989</xdr:rowOff>
    </xdr:to>
    <xdr:sp macro="" textlink="">
      <xdr:nvSpPr>
        <xdr:cNvPr id="88" name="円/楕円 87"/>
        <xdr:cNvSpPr/>
      </xdr:nvSpPr>
      <xdr:spPr>
        <a:xfrm>
          <a:off x="1968500" y="660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13116</xdr:rowOff>
    </xdr:from>
    <xdr:ext cx="469744" cy="259045"/>
    <xdr:sp macro="" textlink="">
      <xdr:nvSpPr>
        <xdr:cNvPr id="89" name="テキスト ボックス 88"/>
        <xdr:cNvSpPr txBox="1"/>
      </xdr:nvSpPr>
      <xdr:spPr>
        <a:xfrm>
          <a:off x="1784427" y="669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2,782</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69469</xdr:rowOff>
    </xdr:from>
    <xdr:to>
      <xdr:col>1</xdr:col>
      <xdr:colOff>485775</xdr:colOff>
      <xdr:row>38</xdr:row>
      <xdr:rowOff>171069</xdr:rowOff>
    </xdr:to>
    <xdr:sp macro="" textlink="">
      <xdr:nvSpPr>
        <xdr:cNvPr id="90" name="円/楕円 89"/>
        <xdr:cNvSpPr/>
      </xdr:nvSpPr>
      <xdr:spPr>
        <a:xfrm>
          <a:off x="1079500" y="65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16146</xdr:rowOff>
    </xdr:from>
    <xdr:ext cx="469744" cy="259045"/>
    <xdr:sp macro="" textlink="">
      <xdr:nvSpPr>
        <xdr:cNvPr id="91" name="テキスト ボックス 90"/>
        <xdr:cNvSpPr txBox="1"/>
      </xdr:nvSpPr>
      <xdr:spPr>
        <a:xfrm>
          <a:off x="895427"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114603</xdr:rowOff>
    </xdr:from>
    <xdr:to>
      <xdr:col>6</xdr:col>
      <xdr:colOff>511175</xdr:colOff>
      <xdr:row>58</xdr:row>
      <xdr:rowOff>121258</xdr:rowOff>
    </xdr:to>
    <xdr:cxnSp macro="">
      <xdr:nvCxnSpPr>
        <xdr:cNvPr id="122" name="直線コネクタ 121"/>
        <xdr:cNvCxnSpPr/>
      </xdr:nvCxnSpPr>
      <xdr:spPr>
        <a:xfrm>
          <a:off x="3797300" y="10058703"/>
          <a:ext cx="838200" cy="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45421</xdr:rowOff>
    </xdr:from>
    <xdr:ext cx="534377" cy="259045"/>
    <xdr:sp macro="" textlink="">
      <xdr:nvSpPr>
        <xdr:cNvPr id="123" name="総務費平均値テキスト"/>
        <xdr:cNvSpPr txBox="1"/>
      </xdr:nvSpPr>
      <xdr:spPr>
        <a:xfrm>
          <a:off x="4686300" y="981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114603</xdr:rowOff>
    </xdr:from>
    <xdr:to>
      <xdr:col>5</xdr:col>
      <xdr:colOff>358775</xdr:colOff>
      <xdr:row>58</xdr:row>
      <xdr:rowOff>119649</xdr:rowOff>
    </xdr:to>
    <xdr:cxnSp macro="">
      <xdr:nvCxnSpPr>
        <xdr:cNvPr id="125" name="直線コネクタ 124"/>
        <xdr:cNvCxnSpPr/>
      </xdr:nvCxnSpPr>
      <xdr:spPr>
        <a:xfrm flipV="1">
          <a:off x="2908300" y="10058703"/>
          <a:ext cx="889000" cy="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160638</xdr:rowOff>
    </xdr:from>
    <xdr:ext cx="534377" cy="259045"/>
    <xdr:sp macro="" textlink="">
      <xdr:nvSpPr>
        <xdr:cNvPr id="127" name="テキスト ボックス 126"/>
        <xdr:cNvSpPr txBox="1"/>
      </xdr:nvSpPr>
      <xdr:spPr>
        <a:xfrm>
          <a:off x="3530111" y="976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119649</xdr:rowOff>
    </xdr:from>
    <xdr:to>
      <xdr:col>4</xdr:col>
      <xdr:colOff>155575</xdr:colOff>
      <xdr:row>58</xdr:row>
      <xdr:rowOff>136980</xdr:rowOff>
    </xdr:to>
    <xdr:cxnSp macro="">
      <xdr:nvCxnSpPr>
        <xdr:cNvPr id="128" name="直線コネクタ 127"/>
        <xdr:cNvCxnSpPr/>
      </xdr:nvCxnSpPr>
      <xdr:spPr>
        <a:xfrm flipV="1">
          <a:off x="2019300" y="10063749"/>
          <a:ext cx="889000" cy="1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69025</xdr:rowOff>
    </xdr:from>
    <xdr:to>
      <xdr:col>4</xdr:col>
      <xdr:colOff>206375</xdr:colOff>
      <xdr:row>58</xdr:row>
      <xdr:rowOff>170625</xdr:rowOff>
    </xdr:to>
    <xdr:sp macro="" textlink="">
      <xdr:nvSpPr>
        <xdr:cNvPr id="129" name="フローチャート : 判断 128"/>
        <xdr:cNvSpPr/>
      </xdr:nvSpPr>
      <xdr:spPr>
        <a:xfrm>
          <a:off x="2857500" y="1001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161752</xdr:rowOff>
    </xdr:from>
    <xdr:ext cx="534377" cy="259045"/>
    <xdr:sp macro="" textlink="">
      <xdr:nvSpPr>
        <xdr:cNvPr id="130" name="テキスト ボックス 129"/>
        <xdr:cNvSpPr txBox="1"/>
      </xdr:nvSpPr>
      <xdr:spPr>
        <a:xfrm>
          <a:off x="2641111" y="1010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136980</xdr:rowOff>
    </xdr:from>
    <xdr:to>
      <xdr:col>2</xdr:col>
      <xdr:colOff>638175</xdr:colOff>
      <xdr:row>58</xdr:row>
      <xdr:rowOff>152273</xdr:rowOff>
    </xdr:to>
    <xdr:cxnSp macro="">
      <xdr:nvCxnSpPr>
        <xdr:cNvPr id="131" name="直線コネクタ 130"/>
        <xdr:cNvCxnSpPr/>
      </xdr:nvCxnSpPr>
      <xdr:spPr>
        <a:xfrm flipV="1">
          <a:off x="1130300" y="10081080"/>
          <a:ext cx="889000" cy="1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65674</xdr:rowOff>
    </xdr:from>
    <xdr:to>
      <xdr:col>3</xdr:col>
      <xdr:colOff>3175</xdr:colOff>
      <xdr:row>58</xdr:row>
      <xdr:rowOff>167274</xdr:rowOff>
    </xdr:to>
    <xdr:sp macro="" textlink="">
      <xdr:nvSpPr>
        <xdr:cNvPr id="132" name="フローチャート : 判断 131"/>
        <xdr:cNvSpPr/>
      </xdr:nvSpPr>
      <xdr:spPr>
        <a:xfrm>
          <a:off x="1968500" y="1000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12351</xdr:rowOff>
    </xdr:from>
    <xdr:ext cx="534377" cy="259045"/>
    <xdr:sp macro="" textlink="">
      <xdr:nvSpPr>
        <xdr:cNvPr id="133" name="テキスト ボックス 132"/>
        <xdr:cNvSpPr txBox="1"/>
      </xdr:nvSpPr>
      <xdr:spPr>
        <a:xfrm>
          <a:off x="1752111" y="978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76702</xdr:rowOff>
    </xdr:from>
    <xdr:to>
      <xdr:col>1</xdr:col>
      <xdr:colOff>485775</xdr:colOff>
      <xdr:row>59</xdr:row>
      <xdr:rowOff>6852</xdr:rowOff>
    </xdr:to>
    <xdr:sp macro="" textlink="">
      <xdr:nvSpPr>
        <xdr:cNvPr id="134" name="フローチャート : 判断 133"/>
        <xdr:cNvSpPr/>
      </xdr:nvSpPr>
      <xdr:spPr>
        <a:xfrm>
          <a:off x="1079500" y="1002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23379</xdr:rowOff>
    </xdr:from>
    <xdr:ext cx="534377" cy="259045"/>
    <xdr:sp macro="" textlink="">
      <xdr:nvSpPr>
        <xdr:cNvPr id="135" name="テキスト ボックス 134"/>
        <xdr:cNvSpPr txBox="1"/>
      </xdr:nvSpPr>
      <xdr:spPr>
        <a:xfrm>
          <a:off x="863111" y="979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70458</xdr:rowOff>
    </xdr:from>
    <xdr:to>
      <xdr:col>6</xdr:col>
      <xdr:colOff>561975</xdr:colOff>
      <xdr:row>59</xdr:row>
      <xdr:rowOff>608</xdr:rowOff>
    </xdr:to>
    <xdr:sp macro="" textlink="">
      <xdr:nvSpPr>
        <xdr:cNvPr id="141" name="円/楕円 140"/>
        <xdr:cNvSpPr/>
      </xdr:nvSpPr>
      <xdr:spPr>
        <a:xfrm>
          <a:off x="4584700" y="100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970</xdr:rowOff>
    </xdr:from>
    <xdr:ext cx="534377" cy="259045"/>
    <xdr:sp macro="" textlink="">
      <xdr:nvSpPr>
        <xdr:cNvPr id="142" name="総務費該当値テキスト"/>
        <xdr:cNvSpPr txBox="1"/>
      </xdr:nvSpPr>
      <xdr:spPr>
        <a:xfrm>
          <a:off x="4686300" y="99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45,647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63803</xdr:rowOff>
    </xdr:from>
    <xdr:to>
      <xdr:col>5</xdr:col>
      <xdr:colOff>409575</xdr:colOff>
      <xdr:row>58</xdr:row>
      <xdr:rowOff>165403</xdr:rowOff>
    </xdr:to>
    <xdr:sp macro="" textlink="">
      <xdr:nvSpPr>
        <xdr:cNvPr id="143" name="円/楕円 142"/>
        <xdr:cNvSpPr/>
      </xdr:nvSpPr>
      <xdr:spPr>
        <a:xfrm>
          <a:off x="3746500" y="1000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156530</xdr:rowOff>
    </xdr:from>
    <xdr:ext cx="534377" cy="259045"/>
    <xdr:sp macro="" textlink="">
      <xdr:nvSpPr>
        <xdr:cNvPr id="144" name="テキスト ボックス 143"/>
        <xdr:cNvSpPr txBox="1"/>
      </xdr:nvSpPr>
      <xdr:spPr>
        <a:xfrm>
          <a:off x="3530111" y="1010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47,685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68849</xdr:rowOff>
    </xdr:from>
    <xdr:to>
      <xdr:col>4</xdr:col>
      <xdr:colOff>206375</xdr:colOff>
      <xdr:row>58</xdr:row>
      <xdr:rowOff>170449</xdr:rowOff>
    </xdr:to>
    <xdr:sp macro="" textlink="">
      <xdr:nvSpPr>
        <xdr:cNvPr id="145" name="円/楕円 144"/>
        <xdr:cNvSpPr/>
      </xdr:nvSpPr>
      <xdr:spPr>
        <a:xfrm>
          <a:off x="2857500" y="1001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15526</xdr:rowOff>
    </xdr:from>
    <xdr:ext cx="534377" cy="259045"/>
    <xdr:sp macro="" textlink="">
      <xdr:nvSpPr>
        <xdr:cNvPr id="146" name="テキスト ボックス 145"/>
        <xdr:cNvSpPr txBox="1"/>
      </xdr:nvSpPr>
      <xdr:spPr>
        <a:xfrm>
          <a:off x="2641111" y="978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46,140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86180</xdr:rowOff>
    </xdr:from>
    <xdr:to>
      <xdr:col>3</xdr:col>
      <xdr:colOff>3175</xdr:colOff>
      <xdr:row>59</xdr:row>
      <xdr:rowOff>16330</xdr:rowOff>
    </xdr:to>
    <xdr:sp macro="" textlink="">
      <xdr:nvSpPr>
        <xdr:cNvPr id="147" name="円/楕円 146"/>
        <xdr:cNvSpPr/>
      </xdr:nvSpPr>
      <xdr:spPr>
        <a:xfrm>
          <a:off x="1968500" y="100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7457</xdr:rowOff>
    </xdr:from>
    <xdr:ext cx="534377" cy="259045"/>
    <xdr:sp macro="" textlink="">
      <xdr:nvSpPr>
        <xdr:cNvPr id="148" name="テキスト ボックス 147"/>
        <xdr:cNvSpPr txBox="1"/>
      </xdr:nvSpPr>
      <xdr:spPr>
        <a:xfrm>
          <a:off x="1752111" y="1012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40,833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101473</xdr:rowOff>
    </xdr:from>
    <xdr:to>
      <xdr:col>1</xdr:col>
      <xdr:colOff>485775</xdr:colOff>
      <xdr:row>59</xdr:row>
      <xdr:rowOff>31623</xdr:rowOff>
    </xdr:to>
    <xdr:sp macro="" textlink="">
      <xdr:nvSpPr>
        <xdr:cNvPr id="149" name="円/楕円 148"/>
        <xdr:cNvSpPr/>
      </xdr:nvSpPr>
      <xdr:spPr>
        <a:xfrm>
          <a:off x="1079500" y="1004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22750</xdr:rowOff>
    </xdr:from>
    <xdr:ext cx="534377" cy="259045"/>
    <xdr:sp macro="" textlink="">
      <xdr:nvSpPr>
        <xdr:cNvPr id="150" name="テキスト ボックス 149"/>
        <xdr:cNvSpPr txBox="1"/>
      </xdr:nvSpPr>
      <xdr:spPr>
        <a:xfrm>
          <a:off x="863111" y="1013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36,150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46591</xdr:rowOff>
    </xdr:from>
    <xdr:to>
      <xdr:col>6</xdr:col>
      <xdr:colOff>511175</xdr:colOff>
      <xdr:row>78</xdr:row>
      <xdr:rowOff>52992</xdr:rowOff>
    </xdr:to>
    <xdr:cxnSp macro="">
      <xdr:nvCxnSpPr>
        <xdr:cNvPr id="181" name="直線コネクタ 180"/>
        <xdr:cNvCxnSpPr/>
      </xdr:nvCxnSpPr>
      <xdr:spPr>
        <a:xfrm flipV="1">
          <a:off x="3797300" y="13419691"/>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3453</xdr:rowOff>
    </xdr:from>
    <xdr:ext cx="599010" cy="259045"/>
    <xdr:sp macro="" textlink="">
      <xdr:nvSpPr>
        <xdr:cNvPr id="182" name="民生費平均値テキスト"/>
        <xdr:cNvSpPr txBox="1"/>
      </xdr:nvSpPr>
      <xdr:spPr>
        <a:xfrm>
          <a:off x="4686300" y="1320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52992</xdr:rowOff>
    </xdr:from>
    <xdr:to>
      <xdr:col>5</xdr:col>
      <xdr:colOff>358775</xdr:colOff>
      <xdr:row>78</xdr:row>
      <xdr:rowOff>62582</xdr:rowOff>
    </xdr:to>
    <xdr:cxnSp macro="">
      <xdr:nvCxnSpPr>
        <xdr:cNvPr id="184" name="直線コネクタ 183"/>
        <xdr:cNvCxnSpPr/>
      </xdr:nvCxnSpPr>
      <xdr:spPr>
        <a:xfrm flipV="1">
          <a:off x="2908300" y="13426092"/>
          <a:ext cx="889000" cy="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99296</xdr:rowOff>
    </xdr:from>
    <xdr:ext cx="599010" cy="259045"/>
    <xdr:sp macro="" textlink="">
      <xdr:nvSpPr>
        <xdr:cNvPr id="186" name="テキスト ボックス 185"/>
        <xdr:cNvSpPr txBox="1"/>
      </xdr:nvSpPr>
      <xdr:spPr>
        <a:xfrm>
          <a:off x="3497794" y="1347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62582</xdr:rowOff>
    </xdr:from>
    <xdr:to>
      <xdr:col>4</xdr:col>
      <xdr:colOff>155575</xdr:colOff>
      <xdr:row>78</xdr:row>
      <xdr:rowOff>74402</xdr:rowOff>
    </xdr:to>
    <xdr:cxnSp macro="">
      <xdr:nvCxnSpPr>
        <xdr:cNvPr id="187" name="直線コネクタ 186"/>
        <xdr:cNvCxnSpPr/>
      </xdr:nvCxnSpPr>
      <xdr:spPr>
        <a:xfrm flipV="1">
          <a:off x="2019300" y="13435682"/>
          <a:ext cx="889000" cy="1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160134</xdr:rowOff>
    </xdr:from>
    <xdr:to>
      <xdr:col>4</xdr:col>
      <xdr:colOff>206375</xdr:colOff>
      <xdr:row>78</xdr:row>
      <xdr:rowOff>90284</xdr:rowOff>
    </xdr:to>
    <xdr:sp macro="" textlink="">
      <xdr:nvSpPr>
        <xdr:cNvPr id="188" name="フローチャート : 判断 187"/>
        <xdr:cNvSpPr/>
      </xdr:nvSpPr>
      <xdr:spPr>
        <a:xfrm>
          <a:off x="2857500" y="1336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106811</xdr:rowOff>
    </xdr:from>
    <xdr:ext cx="599010" cy="259045"/>
    <xdr:sp macro="" textlink="">
      <xdr:nvSpPr>
        <xdr:cNvPr id="189" name="テキスト ボックス 188"/>
        <xdr:cNvSpPr txBox="1"/>
      </xdr:nvSpPr>
      <xdr:spPr>
        <a:xfrm>
          <a:off x="2608794" y="1313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74402</xdr:rowOff>
    </xdr:from>
    <xdr:to>
      <xdr:col>2</xdr:col>
      <xdr:colOff>638175</xdr:colOff>
      <xdr:row>78</xdr:row>
      <xdr:rowOff>75068</xdr:rowOff>
    </xdr:to>
    <xdr:cxnSp macro="">
      <xdr:nvCxnSpPr>
        <xdr:cNvPr id="190" name="直線コネクタ 189"/>
        <xdr:cNvCxnSpPr/>
      </xdr:nvCxnSpPr>
      <xdr:spPr>
        <a:xfrm flipV="1">
          <a:off x="1130300" y="13447502"/>
          <a:ext cx="889000" cy="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3922</xdr:rowOff>
    </xdr:from>
    <xdr:to>
      <xdr:col>3</xdr:col>
      <xdr:colOff>3175</xdr:colOff>
      <xdr:row>78</xdr:row>
      <xdr:rowOff>105522</xdr:rowOff>
    </xdr:to>
    <xdr:sp macro="" textlink="">
      <xdr:nvSpPr>
        <xdr:cNvPr id="191" name="フローチャート : 判断 190"/>
        <xdr:cNvSpPr/>
      </xdr:nvSpPr>
      <xdr:spPr>
        <a:xfrm>
          <a:off x="1968500" y="133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122049</xdr:rowOff>
    </xdr:from>
    <xdr:ext cx="599010" cy="259045"/>
    <xdr:sp macro="" textlink="">
      <xdr:nvSpPr>
        <xdr:cNvPr id="192" name="テキスト ボックス 191"/>
        <xdr:cNvSpPr txBox="1"/>
      </xdr:nvSpPr>
      <xdr:spPr>
        <a:xfrm>
          <a:off x="1719794" y="13152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7372</xdr:rowOff>
    </xdr:from>
    <xdr:to>
      <xdr:col>1</xdr:col>
      <xdr:colOff>485775</xdr:colOff>
      <xdr:row>78</xdr:row>
      <xdr:rowOff>108972</xdr:rowOff>
    </xdr:to>
    <xdr:sp macro="" textlink="">
      <xdr:nvSpPr>
        <xdr:cNvPr id="193" name="フローチャート : 判断 192"/>
        <xdr:cNvSpPr/>
      </xdr:nvSpPr>
      <xdr:spPr>
        <a:xfrm>
          <a:off x="1079500" y="1338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125499</xdr:rowOff>
    </xdr:from>
    <xdr:ext cx="599010" cy="259045"/>
    <xdr:sp macro="" textlink="">
      <xdr:nvSpPr>
        <xdr:cNvPr id="194" name="テキスト ボックス 193"/>
        <xdr:cNvSpPr txBox="1"/>
      </xdr:nvSpPr>
      <xdr:spPr>
        <a:xfrm>
          <a:off x="830794" y="1315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167241</xdr:rowOff>
    </xdr:from>
    <xdr:to>
      <xdr:col>6</xdr:col>
      <xdr:colOff>561975</xdr:colOff>
      <xdr:row>78</xdr:row>
      <xdr:rowOff>97391</xdr:rowOff>
    </xdr:to>
    <xdr:sp macro="" textlink="">
      <xdr:nvSpPr>
        <xdr:cNvPr id="200" name="円/楕円 199"/>
        <xdr:cNvSpPr/>
      </xdr:nvSpPr>
      <xdr:spPr>
        <a:xfrm>
          <a:off x="4584700" y="1336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130453</xdr:rowOff>
    </xdr:from>
    <xdr:ext cx="599010" cy="259045"/>
    <xdr:sp macro="" textlink="">
      <xdr:nvSpPr>
        <xdr:cNvPr id="201" name="民生費該当値テキスト"/>
        <xdr:cNvSpPr txBox="1"/>
      </xdr:nvSpPr>
      <xdr:spPr>
        <a:xfrm>
          <a:off x="4686300" y="1333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137,022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2192</xdr:rowOff>
    </xdr:from>
    <xdr:to>
      <xdr:col>5</xdr:col>
      <xdr:colOff>409575</xdr:colOff>
      <xdr:row>78</xdr:row>
      <xdr:rowOff>103792</xdr:rowOff>
    </xdr:to>
    <xdr:sp macro="" textlink="">
      <xdr:nvSpPr>
        <xdr:cNvPr id="202" name="円/楕円 201"/>
        <xdr:cNvSpPr/>
      </xdr:nvSpPr>
      <xdr:spPr>
        <a:xfrm>
          <a:off x="3746500" y="1337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120319</xdr:rowOff>
    </xdr:from>
    <xdr:ext cx="599010" cy="259045"/>
    <xdr:sp macro="" textlink="">
      <xdr:nvSpPr>
        <xdr:cNvPr id="203" name="テキスト ボックス 202"/>
        <xdr:cNvSpPr txBox="1"/>
      </xdr:nvSpPr>
      <xdr:spPr>
        <a:xfrm>
          <a:off x="3497794" y="1315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133,102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11782</xdr:rowOff>
    </xdr:from>
    <xdr:to>
      <xdr:col>4</xdr:col>
      <xdr:colOff>206375</xdr:colOff>
      <xdr:row>78</xdr:row>
      <xdr:rowOff>113382</xdr:rowOff>
    </xdr:to>
    <xdr:sp macro="" textlink="">
      <xdr:nvSpPr>
        <xdr:cNvPr id="204" name="円/楕円 203"/>
        <xdr:cNvSpPr/>
      </xdr:nvSpPr>
      <xdr:spPr>
        <a:xfrm>
          <a:off x="2857500" y="1338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104509</xdr:rowOff>
    </xdr:from>
    <xdr:ext cx="599010" cy="259045"/>
    <xdr:sp macro="" textlink="">
      <xdr:nvSpPr>
        <xdr:cNvPr id="205" name="テキスト ボックス 204"/>
        <xdr:cNvSpPr txBox="1"/>
      </xdr:nvSpPr>
      <xdr:spPr>
        <a:xfrm>
          <a:off x="2608794" y="1347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127,229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23602</xdr:rowOff>
    </xdr:from>
    <xdr:to>
      <xdr:col>3</xdr:col>
      <xdr:colOff>3175</xdr:colOff>
      <xdr:row>78</xdr:row>
      <xdr:rowOff>125202</xdr:rowOff>
    </xdr:to>
    <xdr:sp macro="" textlink="">
      <xdr:nvSpPr>
        <xdr:cNvPr id="206" name="円/楕円 205"/>
        <xdr:cNvSpPr/>
      </xdr:nvSpPr>
      <xdr:spPr>
        <a:xfrm>
          <a:off x="1968500" y="1339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116329</xdr:rowOff>
    </xdr:from>
    <xdr:ext cx="599010" cy="259045"/>
    <xdr:sp macro="" textlink="">
      <xdr:nvSpPr>
        <xdr:cNvPr id="207" name="テキスト ボックス 206"/>
        <xdr:cNvSpPr txBox="1"/>
      </xdr:nvSpPr>
      <xdr:spPr>
        <a:xfrm>
          <a:off x="1719794" y="1348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119,990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24268</xdr:rowOff>
    </xdr:from>
    <xdr:to>
      <xdr:col>1</xdr:col>
      <xdr:colOff>485775</xdr:colOff>
      <xdr:row>78</xdr:row>
      <xdr:rowOff>125868</xdr:rowOff>
    </xdr:to>
    <xdr:sp macro="" textlink="">
      <xdr:nvSpPr>
        <xdr:cNvPr id="208" name="円/楕円 207"/>
        <xdr:cNvSpPr/>
      </xdr:nvSpPr>
      <xdr:spPr>
        <a:xfrm>
          <a:off x="1079500" y="1339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116995</xdr:rowOff>
    </xdr:from>
    <xdr:ext cx="599010" cy="259045"/>
    <xdr:sp macro="" textlink="">
      <xdr:nvSpPr>
        <xdr:cNvPr id="209" name="テキスト ボックス 208"/>
        <xdr:cNvSpPr txBox="1"/>
      </xdr:nvSpPr>
      <xdr:spPr>
        <a:xfrm>
          <a:off x="830794" y="13490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74530</xdr:rowOff>
    </xdr:from>
    <xdr:to>
      <xdr:col>6</xdr:col>
      <xdr:colOff>511175</xdr:colOff>
      <xdr:row>98</xdr:row>
      <xdr:rowOff>93027</xdr:rowOff>
    </xdr:to>
    <xdr:cxnSp macro="">
      <xdr:nvCxnSpPr>
        <xdr:cNvPr id="239" name="直線コネクタ 238"/>
        <xdr:cNvCxnSpPr/>
      </xdr:nvCxnSpPr>
      <xdr:spPr>
        <a:xfrm>
          <a:off x="3797300" y="16876630"/>
          <a:ext cx="838200" cy="1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56360</xdr:rowOff>
    </xdr:from>
    <xdr:ext cx="534377" cy="259045"/>
    <xdr:sp macro="" textlink="">
      <xdr:nvSpPr>
        <xdr:cNvPr id="240" name="衛生費平均値テキスト"/>
        <xdr:cNvSpPr txBox="1"/>
      </xdr:nvSpPr>
      <xdr:spPr>
        <a:xfrm>
          <a:off x="4686300" y="16515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67463</xdr:rowOff>
    </xdr:from>
    <xdr:to>
      <xdr:col>5</xdr:col>
      <xdr:colOff>358775</xdr:colOff>
      <xdr:row>98</xdr:row>
      <xdr:rowOff>74530</xdr:rowOff>
    </xdr:to>
    <xdr:cxnSp macro="">
      <xdr:nvCxnSpPr>
        <xdr:cNvPr id="242" name="直線コネクタ 241"/>
        <xdr:cNvCxnSpPr/>
      </xdr:nvCxnSpPr>
      <xdr:spPr>
        <a:xfrm>
          <a:off x="2908300" y="16869563"/>
          <a:ext cx="889000" cy="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119282</xdr:rowOff>
    </xdr:from>
    <xdr:ext cx="534377" cy="259045"/>
    <xdr:sp macro="" textlink="">
      <xdr:nvSpPr>
        <xdr:cNvPr id="244" name="テキスト ボックス 243"/>
        <xdr:cNvSpPr txBox="1"/>
      </xdr:nvSpPr>
      <xdr:spPr>
        <a:xfrm>
          <a:off x="3530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63557</xdr:rowOff>
    </xdr:from>
    <xdr:to>
      <xdr:col>4</xdr:col>
      <xdr:colOff>155575</xdr:colOff>
      <xdr:row>98</xdr:row>
      <xdr:rowOff>67463</xdr:rowOff>
    </xdr:to>
    <xdr:cxnSp macro="">
      <xdr:nvCxnSpPr>
        <xdr:cNvPr id="245" name="直線コネクタ 244"/>
        <xdr:cNvCxnSpPr/>
      </xdr:nvCxnSpPr>
      <xdr:spPr>
        <a:xfrm>
          <a:off x="2019300" y="16865657"/>
          <a:ext cx="889000" cy="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109150</xdr:rowOff>
    </xdr:from>
    <xdr:to>
      <xdr:col>4</xdr:col>
      <xdr:colOff>206375</xdr:colOff>
      <xdr:row>98</xdr:row>
      <xdr:rowOff>39300</xdr:rowOff>
    </xdr:to>
    <xdr:sp macro="" textlink="">
      <xdr:nvSpPr>
        <xdr:cNvPr id="246" name="フローチャート : 判断 245"/>
        <xdr:cNvSpPr/>
      </xdr:nvSpPr>
      <xdr:spPr>
        <a:xfrm>
          <a:off x="2857500" y="167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55827</xdr:rowOff>
    </xdr:from>
    <xdr:ext cx="534377" cy="259045"/>
    <xdr:sp macro="" textlink="">
      <xdr:nvSpPr>
        <xdr:cNvPr id="247" name="テキスト ボックス 246"/>
        <xdr:cNvSpPr txBox="1"/>
      </xdr:nvSpPr>
      <xdr:spPr>
        <a:xfrm>
          <a:off x="2641111" y="1651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30353</xdr:rowOff>
    </xdr:from>
    <xdr:to>
      <xdr:col>2</xdr:col>
      <xdr:colOff>638175</xdr:colOff>
      <xdr:row>98</xdr:row>
      <xdr:rowOff>63557</xdr:rowOff>
    </xdr:to>
    <xdr:cxnSp macro="">
      <xdr:nvCxnSpPr>
        <xdr:cNvPr id="248" name="直線コネクタ 247"/>
        <xdr:cNvCxnSpPr/>
      </xdr:nvCxnSpPr>
      <xdr:spPr>
        <a:xfrm>
          <a:off x="1130300" y="16832453"/>
          <a:ext cx="889000" cy="3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118656</xdr:rowOff>
    </xdr:from>
    <xdr:to>
      <xdr:col>3</xdr:col>
      <xdr:colOff>3175</xdr:colOff>
      <xdr:row>98</xdr:row>
      <xdr:rowOff>48806</xdr:rowOff>
    </xdr:to>
    <xdr:sp macro="" textlink="">
      <xdr:nvSpPr>
        <xdr:cNvPr id="249" name="フローチャート : 判断 248"/>
        <xdr:cNvSpPr/>
      </xdr:nvSpPr>
      <xdr:spPr>
        <a:xfrm>
          <a:off x="1968500" y="1674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65333</xdr:rowOff>
    </xdr:from>
    <xdr:ext cx="534377" cy="259045"/>
    <xdr:sp macro="" textlink="">
      <xdr:nvSpPr>
        <xdr:cNvPr id="250" name="テキスト ボックス 249"/>
        <xdr:cNvSpPr txBox="1"/>
      </xdr:nvSpPr>
      <xdr:spPr>
        <a:xfrm>
          <a:off x="1752111" y="1652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108235</xdr:rowOff>
    </xdr:from>
    <xdr:to>
      <xdr:col>1</xdr:col>
      <xdr:colOff>485775</xdr:colOff>
      <xdr:row>98</xdr:row>
      <xdr:rowOff>38385</xdr:rowOff>
    </xdr:to>
    <xdr:sp macro="" textlink="">
      <xdr:nvSpPr>
        <xdr:cNvPr id="251" name="フローチャート : 判断 250"/>
        <xdr:cNvSpPr/>
      </xdr:nvSpPr>
      <xdr:spPr>
        <a:xfrm>
          <a:off x="1079500" y="1673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54912</xdr:rowOff>
    </xdr:from>
    <xdr:ext cx="534377" cy="259045"/>
    <xdr:sp macro="" textlink="">
      <xdr:nvSpPr>
        <xdr:cNvPr id="252" name="テキスト ボックス 251"/>
        <xdr:cNvSpPr txBox="1"/>
      </xdr:nvSpPr>
      <xdr:spPr>
        <a:xfrm>
          <a:off x="863111" y="1651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42227</xdr:rowOff>
    </xdr:from>
    <xdr:to>
      <xdr:col>6</xdr:col>
      <xdr:colOff>561975</xdr:colOff>
      <xdr:row>98</xdr:row>
      <xdr:rowOff>143827</xdr:rowOff>
    </xdr:to>
    <xdr:sp macro="" textlink="">
      <xdr:nvSpPr>
        <xdr:cNvPr id="258" name="円/楕円 257"/>
        <xdr:cNvSpPr/>
      </xdr:nvSpPr>
      <xdr:spPr>
        <a:xfrm>
          <a:off x="4584700" y="1684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128604</xdr:rowOff>
    </xdr:from>
    <xdr:ext cx="534377" cy="259045"/>
    <xdr:sp macro="" textlink="">
      <xdr:nvSpPr>
        <xdr:cNvPr id="259" name="衛生費該当値テキスト"/>
        <xdr:cNvSpPr txBox="1"/>
      </xdr:nvSpPr>
      <xdr:spPr>
        <a:xfrm>
          <a:off x="4686300" y="1675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26,450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23730</xdr:rowOff>
    </xdr:from>
    <xdr:to>
      <xdr:col>5</xdr:col>
      <xdr:colOff>409575</xdr:colOff>
      <xdr:row>98</xdr:row>
      <xdr:rowOff>125330</xdr:rowOff>
    </xdr:to>
    <xdr:sp macro="" textlink="">
      <xdr:nvSpPr>
        <xdr:cNvPr id="260" name="円/楕円 259"/>
        <xdr:cNvSpPr/>
      </xdr:nvSpPr>
      <xdr:spPr>
        <a:xfrm>
          <a:off x="3746500" y="1682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116457</xdr:rowOff>
    </xdr:from>
    <xdr:ext cx="534377" cy="259045"/>
    <xdr:sp macro="" textlink="">
      <xdr:nvSpPr>
        <xdr:cNvPr id="261" name="テキスト ボックス 260"/>
        <xdr:cNvSpPr txBox="1"/>
      </xdr:nvSpPr>
      <xdr:spPr>
        <a:xfrm>
          <a:off x="3530111" y="1691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27,421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16663</xdr:rowOff>
    </xdr:from>
    <xdr:to>
      <xdr:col>4</xdr:col>
      <xdr:colOff>206375</xdr:colOff>
      <xdr:row>98</xdr:row>
      <xdr:rowOff>118263</xdr:rowOff>
    </xdr:to>
    <xdr:sp macro="" textlink="">
      <xdr:nvSpPr>
        <xdr:cNvPr id="262" name="円/楕円 261"/>
        <xdr:cNvSpPr/>
      </xdr:nvSpPr>
      <xdr:spPr>
        <a:xfrm>
          <a:off x="2857500" y="1681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109390</xdr:rowOff>
    </xdr:from>
    <xdr:ext cx="534377" cy="259045"/>
    <xdr:sp macro="" textlink="">
      <xdr:nvSpPr>
        <xdr:cNvPr id="263" name="テキスト ボックス 262"/>
        <xdr:cNvSpPr txBox="1"/>
      </xdr:nvSpPr>
      <xdr:spPr>
        <a:xfrm>
          <a:off x="2641111" y="1691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27,792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12757</xdr:rowOff>
    </xdr:from>
    <xdr:to>
      <xdr:col>3</xdr:col>
      <xdr:colOff>3175</xdr:colOff>
      <xdr:row>98</xdr:row>
      <xdr:rowOff>114357</xdr:rowOff>
    </xdr:to>
    <xdr:sp macro="" textlink="">
      <xdr:nvSpPr>
        <xdr:cNvPr id="264" name="円/楕円 263"/>
        <xdr:cNvSpPr/>
      </xdr:nvSpPr>
      <xdr:spPr>
        <a:xfrm>
          <a:off x="1968500" y="1681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105484</xdr:rowOff>
    </xdr:from>
    <xdr:ext cx="534377" cy="259045"/>
    <xdr:sp macro="" textlink="">
      <xdr:nvSpPr>
        <xdr:cNvPr id="265" name="テキスト ボックス 264"/>
        <xdr:cNvSpPr txBox="1"/>
      </xdr:nvSpPr>
      <xdr:spPr>
        <a:xfrm>
          <a:off x="1752111" y="1690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27,997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151003</xdr:rowOff>
    </xdr:from>
    <xdr:to>
      <xdr:col>1</xdr:col>
      <xdr:colOff>485775</xdr:colOff>
      <xdr:row>98</xdr:row>
      <xdr:rowOff>81153</xdr:rowOff>
    </xdr:to>
    <xdr:sp macro="" textlink="">
      <xdr:nvSpPr>
        <xdr:cNvPr id="266" name="円/楕円 265"/>
        <xdr:cNvSpPr/>
      </xdr:nvSpPr>
      <xdr:spPr>
        <a:xfrm>
          <a:off x="1079500" y="1678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72280</xdr:rowOff>
    </xdr:from>
    <xdr:ext cx="534377" cy="259045"/>
    <xdr:sp macro="" textlink="">
      <xdr:nvSpPr>
        <xdr:cNvPr id="267" name="テキスト ボックス 266"/>
        <xdr:cNvSpPr txBox="1"/>
      </xdr:nvSpPr>
      <xdr:spPr>
        <a:xfrm>
          <a:off x="863111" y="1687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43688</xdr:rowOff>
    </xdr:from>
    <xdr:to>
      <xdr:col>15</xdr:col>
      <xdr:colOff>180975</xdr:colOff>
      <xdr:row>38</xdr:row>
      <xdr:rowOff>45334</xdr:rowOff>
    </xdr:to>
    <xdr:cxnSp macro="">
      <xdr:nvCxnSpPr>
        <xdr:cNvPr id="294" name="直線コネクタ 293"/>
        <xdr:cNvCxnSpPr/>
      </xdr:nvCxnSpPr>
      <xdr:spPr>
        <a:xfrm>
          <a:off x="9639300" y="6558788"/>
          <a:ext cx="8382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166174</xdr:rowOff>
    </xdr:from>
    <xdr:ext cx="469744" cy="259045"/>
    <xdr:sp macro="" textlink="">
      <xdr:nvSpPr>
        <xdr:cNvPr id="295" name="労働費平均値テキスト"/>
        <xdr:cNvSpPr txBox="1"/>
      </xdr:nvSpPr>
      <xdr:spPr>
        <a:xfrm>
          <a:off x="10528300" y="6509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15525</xdr:rowOff>
    </xdr:from>
    <xdr:to>
      <xdr:col>14</xdr:col>
      <xdr:colOff>28575</xdr:colOff>
      <xdr:row>38</xdr:row>
      <xdr:rowOff>43688</xdr:rowOff>
    </xdr:to>
    <xdr:cxnSp macro="">
      <xdr:nvCxnSpPr>
        <xdr:cNvPr id="297" name="直線コネクタ 296"/>
        <xdr:cNvCxnSpPr/>
      </xdr:nvCxnSpPr>
      <xdr:spPr>
        <a:xfrm>
          <a:off x="8750300" y="6530625"/>
          <a:ext cx="889000" cy="2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108200</xdr:rowOff>
    </xdr:from>
    <xdr:ext cx="469744" cy="259045"/>
    <xdr:sp macro="" textlink="">
      <xdr:nvSpPr>
        <xdr:cNvPr id="299" name="テキスト ボックス 298"/>
        <xdr:cNvSpPr txBox="1"/>
      </xdr:nvSpPr>
      <xdr:spPr>
        <a:xfrm>
          <a:off x="9404427" y="662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7569</xdr:rowOff>
    </xdr:from>
    <xdr:to>
      <xdr:col>12</xdr:col>
      <xdr:colOff>511175</xdr:colOff>
      <xdr:row>38</xdr:row>
      <xdr:rowOff>15525</xdr:rowOff>
    </xdr:to>
    <xdr:cxnSp macro="">
      <xdr:nvCxnSpPr>
        <xdr:cNvPr id="300" name="直線コネクタ 299"/>
        <xdr:cNvCxnSpPr/>
      </xdr:nvCxnSpPr>
      <xdr:spPr>
        <a:xfrm>
          <a:off x="7861300" y="6522669"/>
          <a:ext cx="8890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9165</xdr:rowOff>
    </xdr:from>
    <xdr:to>
      <xdr:col>12</xdr:col>
      <xdr:colOff>561975</xdr:colOff>
      <xdr:row>38</xdr:row>
      <xdr:rowOff>110765</xdr:rowOff>
    </xdr:to>
    <xdr:sp macro="" textlink="">
      <xdr:nvSpPr>
        <xdr:cNvPr id="301" name="フローチャート : 判断 300"/>
        <xdr:cNvSpPr/>
      </xdr:nvSpPr>
      <xdr:spPr>
        <a:xfrm>
          <a:off x="86995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101892</xdr:rowOff>
    </xdr:from>
    <xdr:ext cx="469744" cy="259045"/>
    <xdr:sp macro="" textlink="">
      <xdr:nvSpPr>
        <xdr:cNvPr id="302" name="テキスト ボックス 301"/>
        <xdr:cNvSpPr txBox="1"/>
      </xdr:nvSpPr>
      <xdr:spPr>
        <a:xfrm>
          <a:off x="8515427" y="661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170561</xdr:rowOff>
    </xdr:from>
    <xdr:to>
      <xdr:col>11</xdr:col>
      <xdr:colOff>307975</xdr:colOff>
      <xdr:row>38</xdr:row>
      <xdr:rowOff>7569</xdr:rowOff>
    </xdr:to>
    <xdr:cxnSp macro="">
      <xdr:nvCxnSpPr>
        <xdr:cNvPr id="303" name="直線コネクタ 302"/>
        <xdr:cNvCxnSpPr/>
      </xdr:nvCxnSpPr>
      <xdr:spPr>
        <a:xfrm>
          <a:off x="6972300" y="6514211"/>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171424</xdr:rowOff>
    </xdr:from>
    <xdr:to>
      <xdr:col>11</xdr:col>
      <xdr:colOff>358775</xdr:colOff>
      <xdr:row>38</xdr:row>
      <xdr:rowOff>101574</xdr:rowOff>
    </xdr:to>
    <xdr:sp macro="" textlink="">
      <xdr:nvSpPr>
        <xdr:cNvPr id="304" name="フローチャート : 判断 303"/>
        <xdr:cNvSpPr/>
      </xdr:nvSpPr>
      <xdr:spPr>
        <a:xfrm>
          <a:off x="7810500" y="65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92701</xdr:rowOff>
    </xdr:from>
    <xdr:ext cx="469744" cy="259045"/>
    <xdr:sp macro="" textlink="">
      <xdr:nvSpPr>
        <xdr:cNvPr id="305" name="テキスト ボックス 304"/>
        <xdr:cNvSpPr txBox="1"/>
      </xdr:nvSpPr>
      <xdr:spPr>
        <a:xfrm>
          <a:off x="7626427" y="660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160406</xdr:rowOff>
    </xdr:from>
    <xdr:to>
      <xdr:col>10</xdr:col>
      <xdr:colOff>155575</xdr:colOff>
      <xdr:row>38</xdr:row>
      <xdr:rowOff>90556</xdr:rowOff>
    </xdr:to>
    <xdr:sp macro="" textlink="">
      <xdr:nvSpPr>
        <xdr:cNvPr id="306" name="フローチャート : 判断 305"/>
        <xdr:cNvSpPr/>
      </xdr:nvSpPr>
      <xdr:spPr>
        <a:xfrm>
          <a:off x="6921500" y="650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81683</xdr:rowOff>
    </xdr:from>
    <xdr:ext cx="469744" cy="259045"/>
    <xdr:sp macro="" textlink="">
      <xdr:nvSpPr>
        <xdr:cNvPr id="307" name="テキスト ボックス 306"/>
        <xdr:cNvSpPr txBox="1"/>
      </xdr:nvSpPr>
      <xdr:spPr>
        <a:xfrm>
          <a:off x="6737427" y="659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165984</xdr:rowOff>
    </xdr:from>
    <xdr:to>
      <xdr:col>15</xdr:col>
      <xdr:colOff>231775</xdr:colOff>
      <xdr:row>38</xdr:row>
      <xdr:rowOff>96134</xdr:rowOff>
    </xdr:to>
    <xdr:sp macro="" textlink="">
      <xdr:nvSpPr>
        <xdr:cNvPr id="313" name="円/楕円 312"/>
        <xdr:cNvSpPr/>
      </xdr:nvSpPr>
      <xdr:spPr>
        <a:xfrm>
          <a:off x="10426700" y="650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125361</xdr:rowOff>
    </xdr:from>
    <xdr:ext cx="469744" cy="259045"/>
    <xdr:sp macro="" textlink="">
      <xdr:nvSpPr>
        <xdr:cNvPr id="314" name="労働費該当値テキスト"/>
        <xdr:cNvSpPr txBox="1"/>
      </xdr:nvSpPr>
      <xdr:spPr>
        <a:xfrm>
          <a:off x="10528300" y="62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164338</xdr:rowOff>
    </xdr:from>
    <xdr:to>
      <xdr:col>14</xdr:col>
      <xdr:colOff>79375</xdr:colOff>
      <xdr:row>38</xdr:row>
      <xdr:rowOff>94488</xdr:rowOff>
    </xdr:to>
    <xdr:sp macro="" textlink="">
      <xdr:nvSpPr>
        <xdr:cNvPr id="315" name="円/楕円 314"/>
        <xdr:cNvSpPr/>
      </xdr:nvSpPr>
      <xdr:spPr>
        <a:xfrm>
          <a:off x="9588500" y="65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111015</xdr:rowOff>
    </xdr:from>
    <xdr:ext cx="469744" cy="259045"/>
    <xdr:sp macro="" textlink="">
      <xdr:nvSpPr>
        <xdr:cNvPr id="316" name="テキスト ボックス 315"/>
        <xdr:cNvSpPr txBox="1"/>
      </xdr:nvSpPr>
      <xdr:spPr>
        <a:xfrm>
          <a:off x="9404427" y="628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136175</xdr:rowOff>
    </xdr:from>
    <xdr:to>
      <xdr:col>12</xdr:col>
      <xdr:colOff>561975</xdr:colOff>
      <xdr:row>38</xdr:row>
      <xdr:rowOff>66325</xdr:rowOff>
    </xdr:to>
    <xdr:sp macro="" textlink="">
      <xdr:nvSpPr>
        <xdr:cNvPr id="317" name="円/楕円 316"/>
        <xdr:cNvSpPr/>
      </xdr:nvSpPr>
      <xdr:spPr>
        <a:xfrm>
          <a:off x="8699500" y="647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82852</xdr:rowOff>
    </xdr:from>
    <xdr:ext cx="469744" cy="259045"/>
    <xdr:sp macro="" textlink="">
      <xdr:nvSpPr>
        <xdr:cNvPr id="318" name="テキスト ボックス 317"/>
        <xdr:cNvSpPr txBox="1"/>
      </xdr:nvSpPr>
      <xdr:spPr>
        <a:xfrm>
          <a:off x="8515427" y="62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128219</xdr:rowOff>
    </xdr:from>
    <xdr:to>
      <xdr:col>11</xdr:col>
      <xdr:colOff>358775</xdr:colOff>
      <xdr:row>38</xdr:row>
      <xdr:rowOff>58369</xdr:rowOff>
    </xdr:to>
    <xdr:sp macro="" textlink="">
      <xdr:nvSpPr>
        <xdr:cNvPr id="319" name="円/楕円 318"/>
        <xdr:cNvSpPr/>
      </xdr:nvSpPr>
      <xdr:spPr>
        <a:xfrm>
          <a:off x="7810500" y="64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74896</xdr:rowOff>
    </xdr:from>
    <xdr:ext cx="469744" cy="259045"/>
    <xdr:sp macro="" textlink="">
      <xdr:nvSpPr>
        <xdr:cNvPr id="320" name="テキスト ボックス 319"/>
        <xdr:cNvSpPr txBox="1"/>
      </xdr:nvSpPr>
      <xdr:spPr>
        <a:xfrm>
          <a:off x="7626427" y="6247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119761</xdr:rowOff>
    </xdr:from>
    <xdr:to>
      <xdr:col>10</xdr:col>
      <xdr:colOff>155575</xdr:colOff>
      <xdr:row>38</xdr:row>
      <xdr:rowOff>49911</xdr:rowOff>
    </xdr:to>
    <xdr:sp macro="" textlink="">
      <xdr:nvSpPr>
        <xdr:cNvPr id="321" name="円/楕円 320"/>
        <xdr:cNvSpPr/>
      </xdr:nvSpPr>
      <xdr:spPr>
        <a:xfrm>
          <a:off x="6921500" y="646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66438</xdr:rowOff>
    </xdr:from>
    <xdr:ext cx="469744" cy="259045"/>
    <xdr:sp macro="" textlink="">
      <xdr:nvSpPr>
        <xdr:cNvPr id="322" name="テキスト ボックス 321"/>
        <xdr:cNvSpPr txBox="1"/>
      </xdr:nvSpPr>
      <xdr:spPr>
        <a:xfrm>
          <a:off x="6737427" y="623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78888</xdr:rowOff>
    </xdr:from>
    <xdr:to>
      <xdr:col>15</xdr:col>
      <xdr:colOff>180975</xdr:colOff>
      <xdr:row>58</xdr:row>
      <xdr:rowOff>82230</xdr:rowOff>
    </xdr:to>
    <xdr:cxnSp macro="">
      <xdr:nvCxnSpPr>
        <xdr:cNvPr id="349" name="直線コネクタ 348"/>
        <xdr:cNvCxnSpPr/>
      </xdr:nvCxnSpPr>
      <xdr:spPr>
        <a:xfrm>
          <a:off x="9639300" y="10022988"/>
          <a:ext cx="838200" cy="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52995</xdr:rowOff>
    </xdr:from>
    <xdr:ext cx="534377" cy="259045"/>
    <xdr:sp macro="" textlink="">
      <xdr:nvSpPr>
        <xdr:cNvPr id="350" name="農林水産業費平均値テキスト"/>
        <xdr:cNvSpPr txBox="1"/>
      </xdr:nvSpPr>
      <xdr:spPr>
        <a:xfrm>
          <a:off x="10528300" y="982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78888</xdr:rowOff>
    </xdr:from>
    <xdr:to>
      <xdr:col>14</xdr:col>
      <xdr:colOff>28575</xdr:colOff>
      <xdr:row>58</xdr:row>
      <xdr:rowOff>83410</xdr:rowOff>
    </xdr:to>
    <xdr:cxnSp macro="">
      <xdr:nvCxnSpPr>
        <xdr:cNvPr id="352" name="直線コネクタ 351"/>
        <xdr:cNvCxnSpPr/>
      </xdr:nvCxnSpPr>
      <xdr:spPr>
        <a:xfrm flipV="1">
          <a:off x="8750300" y="10022988"/>
          <a:ext cx="889000" cy="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127965</xdr:rowOff>
    </xdr:from>
    <xdr:ext cx="534377" cy="259045"/>
    <xdr:sp macro="" textlink="">
      <xdr:nvSpPr>
        <xdr:cNvPr id="354" name="テキスト ボックス 353"/>
        <xdr:cNvSpPr txBox="1"/>
      </xdr:nvSpPr>
      <xdr:spPr>
        <a:xfrm>
          <a:off x="9372111" y="100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83410</xdr:rowOff>
    </xdr:from>
    <xdr:to>
      <xdr:col>12</xdr:col>
      <xdr:colOff>511175</xdr:colOff>
      <xdr:row>58</xdr:row>
      <xdr:rowOff>94634</xdr:rowOff>
    </xdr:to>
    <xdr:cxnSp macro="">
      <xdr:nvCxnSpPr>
        <xdr:cNvPr id="355" name="直線コネクタ 354"/>
        <xdr:cNvCxnSpPr/>
      </xdr:nvCxnSpPr>
      <xdr:spPr>
        <a:xfrm flipV="1">
          <a:off x="7861300" y="10027510"/>
          <a:ext cx="889000" cy="1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50816</xdr:rowOff>
    </xdr:from>
    <xdr:to>
      <xdr:col>12</xdr:col>
      <xdr:colOff>561975</xdr:colOff>
      <xdr:row>58</xdr:row>
      <xdr:rowOff>152416</xdr:rowOff>
    </xdr:to>
    <xdr:sp macro="" textlink="">
      <xdr:nvSpPr>
        <xdr:cNvPr id="356" name="フローチャート : 判断 355"/>
        <xdr:cNvSpPr/>
      </xdr:nvSpPr>
      <xdr:spPr>
        <a:xfrm>
          <a:off x="8699500" y="999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143543</xdr:rowOff>
    </xdr:from>
    <xdr:ext cx="469744" cy="259045"/>
    <xdr:sp macro="" textlink="">
      <xdr:nvSpPr>
        <xdr:cNvPr id="357" name="テキスト ボックス 356"/>
        <xdr:cNvSpPr txBox="1"/>
      </xdr:nvSpPr>
      <xdr:spPr>
        <a:xfrm>
          <a:off x="8515427" y="1008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94634</xdr:rowOff>
    </xdr:from>
    <xdr:to>
      <xdr:col>11</xdr:col>
      <xdr:colOff>307975</xdr:colOff>
      <xdr:row>58</xdr:row>
      <xdr:rowOff>104761</xdr:rowOff>
    </xdr:to>
    <xdr:cxnSp macro="">
      <xdr:nvCxnSpPr>
        <xdr:cNvPr id="358" name="直線コネクタ 357"/>
        <xdr:cNvCxnSpPr/>
      </xdr:nvCxnSpPr>
      <xdr:spPr>
        <a:xfrm flipV="1">
          <a:off x="6972300" y="10038734"/>
          <a:ext cx="889000" cy="1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55067</xdr:rowOff>
    </xdr:from>
    <xdr:to>
      <xdr:col>11</xdr:col>
      <xdr:colOff>358775</xdr:colOff>
      <xdr:row>58</xdr:row>
      <xdr:rowOff>156667</xdr:rowOff>
    </xdr:to>
    <xdr:sp macro="" textlink="">
      <xdr:nvSpPr>
        <xdr:cNvPr id="359" name="フローチャート : 判断 358"/>
        <xdr:cNvSpPr/>
      </xdr:nvSpPr>
      <xdr:spPr>
        <a:xfrm>
          <a:off x="7810500" y="999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147794</xdr:rowOff>
    </xdr:from>
    <xdr:ext cx="469744" cy="259045"/>
    <xdr:sp macro="" textlink="">
      <xdr:nvSpPr>
        <xdr:cNvPr id="360" name="テキスト ボックス 359"/>
        <xdr:cNvSpPr txBox="1"/>
      </xdr:nvSpPr>
      <xdr:spPr>
        <a:xfrm>
          <a:off x="7626427" y="1009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57120</xdr:rowOff>
    </xdr:from>
    <xdr:to>
      <xdr:col>10</xdr:col>
      <xdr:colOff>155575</xdr:colOff>
      <xdr:row>58</xdr:row>
      <xdr:rowOff>158720</xdr:rowOff>
    </xdr:to>
    <xdr:sp macro="" textlink="">
      <xdr:nvSpPr>
        <xdr:cNvPr id="361" name="フローチャート : 判断 360"/>
        <xdr:cNvSpPr/>
      </xdr:nvSpPr>
      <xdr:spPr>
        <a:xfrm>
          <a:off x="6921500" y="1000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149847</xdr:rowOff>
    </xdr:from>
    <xdr:ext cx="469744" cy="259045"/>
    <xdr:sp macro="" textlink="">
      <xdr:nvSpPr>
        <xdr:cNvPr id="362" name="テキスト ボックス 361"/>
        <xdr:cNvSpPr txBox="1"/>
      </xdr:nvSpPr>
      <xdr:spPr>
        <a:xfrm>
          <a:off x="6737427" y="1009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31430</xdr:rowOff>
    </xdr:from>
    <xdr:to>
      <xdr:col>15</xdr:col>
      <xdr:colOff>231775</xdr:colOff>
      <xdr:row>58</xdr:row>
      <xdr:rowOff>133030</xdr:rowOff>
    </xdr:to>
    <xdr:sp macro="" textlink="">
      <xdr:nvSpPr>
        <xdr:cNvPr id="368" name="円/楕円 367"/>
        <xdr:cNvSpPr/>
      </xdr:nvSpPr>
      <xdr:spPr>
        <a:xfrm>
          <a:off x="10426700" y="997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8545</xdr:rowOff>
    </xdr:from>
    <xdr:ext cx="534377" cy="259045"/>
    <xdr:sp macro="" textlink="">
      <xdr:nvSpPr>
        <xdr:cNvPr id="369" name="農林水産業費該当値テキスト"/>
        <xdr:cNvSpPr txBox="1"/>
      </xdr:nvSpPr>
      <xdr:spPr>
        <a:xfrm>
          <a:off x="10528300" y="995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12,570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28088</xdr:rowOff>
    </xdr:from>
    <xdr:to>
      <xdr:col>14</xdr:col>
      <xdr:colOff>79375</xdr:colOff>
      <xdr:row>58</xdr:row>
      <xdr:rowOff>129688</xdr:rowOff>
    </xdr:to>
    <xdr:sp macro="" textlink="">
      <xdr:nvSpPr>
        <xdr:cNvPr id="370" name="円/楕円 369"/>
        <xdr:cNvSpPr/>
      </xdr:nvSpPr>
      <xdr:spPr>
        <a:xfrm>
          <a:off x="9588500" y="997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146215</xdr:rowOff>
    </xdr:from>
    <xdr:ext cx="534377" cy="259045"/>
    <xdr:sp macro="" textlink="">
      <xdr:nvSpPr>
        <xdr:cNvPr id="371" name="テキスト ボックス 370"/>
        <xdr:cNvSpPr txBox="1"/>
      </xdr:nvSpPr>
      <xdr:spPr>
        <a:xfrm>
          <a:off x="9372111" y="974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32610</xdr:rowOff>
    </xdr:from>
    <xdr:to>
      <xdr:col>12</xdr:col>
      <xdr:colOff>561975</xdr:colOff>
      <xdr:row>58</xdr:row>
      <xdr:rowOff>134210</xdr:rowOff>
    </xdr:to>
    <xdr:sp macro="" textlink="">
      <xdr:nvSpPr>
        <xdr:cNvPr id="372" name="円/楕円 371"/>
        <xdr:cNvSpPr/>
      </xdr:nvSpPr>
      <xdr:spPr>
        <a:xfrm>
          <a:off x="8699500" y="997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150737</xdr:rowOff>
    </xdr:from>
    <xdr:ext cx="534377" cy="259045"/>
    <xdr:sp macro="" textlink="">
      <xdr:nvSpPr>
        <xdr:cNvPr id="373" name="テキスト ボックス 372"/>
        <xdr:cNvSpPr txBox="1"/>
      </xdr:nvSpPr>
      <xdr:spPr>
        <a:xfrm>
          <a:off x="8483111" y="975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43834</xdr:rowOff>
    </xdr:from>
    <xdr:to>
      <xdr:col>11</xdr:col>
      <xdr:colOff>358775</xdr:colOff>
      <xdr:row>58</xdr:row>
      <xdr:rowOff>145434</xdr:rowOff>
    </xdr:to>
    <xdr:sp macro="" textlink="">
      <xdr:nvSpPr>
        <xdr:cNvPr id="374" name="円/楕円 373"/>
        <xdr:cNvSpPr/>
      </xdr:nvSpPr>
      <xdr:spPr>
        <a:xfrm>
          <a:off x="7810500" y="998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161961</xdr:rowOff>
    </xdr:from>
    <xdr:ext cx="469744" cy="259045"/>
    <xdr:sp macro="" textlink="">
      <xdr:nvSpPr>
        <xdr:cNvPr id="375" name="テキスト ボックス 374"/>
        <xdr:cNvSpPr txBox="1"/>
      </xdr:nvSpPr>
      <xdr:spPr>
        <a:xfrm>
          <a:off x="7626427" y="976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53961</xdr:rowOff>
    </xdr:from>
    <xdr:to>
      <xdr:col>10</xdr:col>
      <xdr:colOff>155575</xdr:colOff>
      <xdr:row>58</xdr:row>
      <xdr:rowOff>155561</xdr:rowOff>
    </xdr:to>
    <xdr:sp macro="" textlink="">
      <xdr:nvSpPr>
        <xdr:cNvPr id="376" name="円/楕円 375"/>
        <xdr:cNvSpPr/>
      </xdr:nvSpPr>
      <xdr:spPr>
        <a:xfrm>
          <a:off x="6921500" y="99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638</xdr:rowOff>
    </xdr:from>
    <xdr:ext cx="469744" cy="259045"/>
    <xdr:sp macro="" textlink="">
      <xdr:nvSpPr>
        <xdr:cNvPr id="377" name="テキスト ボックス 376"/>
        <xdr:cNvSpPr txBox="1"/>
      </xdr:nvSpPr>
      <xdr:spPr>
        <a:xfrm>
          <a:off x="6737427" y="977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24,829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24295</xdr:rowOff>
    </xdr:from>
    <xdr:to>
      <xdr:col>15</xdr:col>
      <xdr:colOff>180340</xdr:colOff>
      <xdr:row>79</xdr:row>
      <xdr:rowOff>25285</xdr:rowOff>
    </xdr:to>
    <xdr:cxnSp macro="">
      <xdr:nvCxnSpPr>
        <xdr:cNvPr id="401" name="直線コネクタ 400"/>
        <xdr:cNvCxnSpPr/>
      </xdr:nvCxnSpPr>
      <xdr:spPr>
        <a:xfrm flipV="1">
          <a:off x="10475595" y="12368695"/>
          <a:ext cx="1270" cy="12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29112</xdr:rowOff>
    </xdr:from>
    <xdr:ext cx="469744" cy="259045"/>
    <xdr:sp macro="" textlink="">
      <xdr:nvSpPr>
        <xdr:cNvPr id="402" name="商工費最小値テキスト"/>
        <xdr:cNvSpPr txBox="1"/>
      </xdr:nvSpPr>
      <xdr:spPr>
        <a:xfrm>
          <a:off x="10528300" y="1357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79</xdr:row>
      <xdr:rowOff>25285</xdr:rowOff>
    </xdr:from>
    <xdr:to>
      <xdr:col>15</xdr:col>
      <xdr:colOff>269875</xdr:colOff>
      <xdr:row>79</xdr:row>
      <xdr:rowOff>25285</xdr:rowOff>
    </xdr:to>
    <xdr:cxnSp macro="">
      <xdr:nvCxnSpPr>
        <xdr:cNvPr id="403" name="直線コネクタ 402"/>
        <xdr:cNvCxnSpPr/>
      </xdr:nvCxnSpPr>
      <xdr:spPr>
        <a:xfrm>
          <a:off x="10388600" y="1356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142422</xdr:rowOff>
    </xdr:from>
    <xdr:ext cx="534377" cy="259045"/>
    <xdr:sp macro="" textlink="">
      <xdr:nvSpPr>
        <xdr:cNvPr id="404" name="商工費最大値テキスト"/>
        <xdr:cNvSpPr txBox="1"/>
      </xdr:nvSpPr>
      <xdr:spPr>
        <a:xfrm>
          <a:off x="10528300" y="1214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72</xdr:row>
      <xdr:rowOff>24295</xdr:rowOff>
    </xdr:from>
    <xdr:to>
      <xdr:col>15</xdr:col>
      <xdr:colOff>269875</xdr:colOff>
      <xdr:row>72</xdr:row>
      <xdr:rowOff>24295</xdr:rowOff>
    </xdr:to>
    <xdr:cxnSp macro="">
      <xdr:nvCxnSpPr>
        <xdr:cNvPr id="405" name="直線コネクタ 404"/>
        <xdr:cNvCxnSpPr/>
      </xdr:nvCxnSpPr>
      <xdr:spPr>
        <a:xfrm>
          <a:off x="10388600" y="1236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17075</xdr:rowOff>
    </xdr:from>
    <xdr:to>
      <xdr:col>15</xdr:col>
      <xdr:colOff>180975</xdr:colOff>
      <xdr:row>75</xdr:row>
      <xdr:rowOff>39612</xdr:rowOff>
    </xdr:to>
    <xdr:cxnSp macro="">
      <xdr:nvCxnSpPr>
        <xdr:cNvPr id="406" name="直線コネクタ 405"/>
        <xdr:cNvCxnSpPr/>
      </xdr:nvCxnSpPr>
      <xdr:spPr>
        <a:xfrm>
          <a:off x="9639300" y="12532925"/>
          <a:ext cx="838200" cy="36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69327</xdr:rowOff>
    </xdr:from>
    <xdr:ext cx="534377" cy="259045"/>
    <xdr:sp macro="" textlink="">
      <xdr:nvSpPr>
        <xdr:cNvPr id="407" name="商工費平均値テキスト"/>
        <xdr:cNvSpPr txBox="1"/>
      </xdr:nvSpPr>
      <xdr:spPr>
        <a:xfrm>
          <a:off x="10528300" y="13270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90900</xdr:rowOff>
    </xdr:from>
    <xdr:to>
      <xdr:col>15</xdr:col>
      <xdr:colOff>231775</xdr:colOff>
      <xdr:row>78</xdr:row>
      <xdr:rowOff>21050</xdr:rowOff>
    </xdr:to>
    <xdr:sp macro="" textlink="">
      <xdr:nvSpPr>
        <xdr:cNvPr id="408" name="フローチャート : 判断 407"/>
        <xdr:cNvSpPr/>
      </xdr:nvSpPr>
      <xdr:spPr>
        <a:xfrm>
          <a:off x="104267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106210</xdr:rowOff>
    </xdr:from>
    <xdr:to>
      <xdr:col>14</xdr:col>
      <xdr:colOff>28575</xdr:colOff>
      <xdr:row>73</xdr:row>
      <xdr:rowOff>17075</xdr:rowOff>
    </xdr:to>
    <xdr:cxnSp macro="">
      <xdr:nvCxnSpPr>
        <xdr:cNvPr id="409" name="直線コネクタ 408"/>
        <xdr:cNvCxnSpPr/>
      </xdr:nvCxnSpPr>
      <xdr:spPr>
        <a:xfrm>
          <a:off x="8750300" y="12450610"/>
          <a:ext cx="889000" cy="8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84595</xdr:rowOff>
    </xdr:from>
    <xdr:to>
      <xdr:col>14</xdr:col>
      <xdr:colOff>79375</xdr:colOff>
      <xdr:row>78</xdr:row>
      <xdr:rowOff>14745</xdr:rowOff>
    </xdr:to>
    <xdr:sp macro="" textlink="">
      <xdr:nvSpPr>
        <xdr:cNvPr id="410" name="フローチャート : 判断 409"/>
        <xdr:cNvSpPr/>
      </xdr:nvSpPr>
      <xdr:spPr>
        <a:xfrm>
          <a:off x="9588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5872</xdr:rowOff>
    </xdr:from>
    <xdr:ext cx="534377" cy="259045"/>
    <xdr:sp macro="" textlink="">
      <xdr:nvSpPr>
        <xdr:cNvPr id="411" name="テキスト ボックス 410"/>
        <xdr:cNvSpPr txBox="1"/>
      </xdr:nvSpPr>
      <xdr:spPr>
        <a:xfrm>
          <a:off x="9372111" y="133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71</xdr:row>
      <xdr:rowOff>147415</xdr:rowOff>
    </xdr:from>
    <xdr:to>
      <xdr:col>12</xdr:col>
      <xdr:colOff>511175</xdr:colOff>
      <xdr:row>72</xdr:row>
      <xdr:rowOff>106210</xdr:rowOff>
    </xdr:to>
    <xdr:cxnSp macro="">
      <xdr:nvCxnSpPr>
        <xdr:cNvPr id="412" name="直線コネクタ 411"/>
        <xdr:cNvCxnSpPr/>
      </xdr:nvCxnSpPr>
      <xdr:spPr>
        <a:xfrm>
          <a:off x="7861300" y="12320365"/>
          <a:ext cx="889000" cy="13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6947</xdr:rowOff>
    </xdr:from>
    <xdr:to>
      <xdr:col>12</xdr:col>
      <xdr:colOff>561975</xdr:colOff>
      <xdr:row>78</xdr:row>
      <xdr:rowOff>108547</xdr:rowOff>
    </xdr:to>
    <xdr:sp macro="" textlink="">
      <xdr:nvSpPr>
        <xdr:cNvPr id="413" name="フローチャート : 判断 412"/>
        <xdr:cNvSpPr/>
      </xdr:nvSpPr>
      <xdr:spPr>
        <a:xfrm>
          <a:off x="8699500" y="1338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99674</xdr:rowOff>
    </xdr:from>
    <xdr:ext cx="469744" cy="259045"/>
    <xdr:sp macro="" textlink="">
      <xdr:nvSpPr>
        <xdr:cNvPr id="414" name="テキスト ボックス 413"/>
        <xdr:cNvSpPr txBox="1"/>
      </xdr:nvSpPr>
      <xdr:spPr>
        <a:xfrm>
          <a:off x="8515427" y="1347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71</xdr:row>
      <xdr:rowOff>9798</xdr:rowOff>
    </xdr:from>
    <xdr:to>
      <xdr:col>11</xdr:col>
      <xdr:colOff>307975</xdr:colOff>
      <xdr:row>71</xdr:row>
      <xdr:rowOff>147415</xdr:rowOff>
    </xdr:to>
    <xdr:cxnSp macro="">
      <xdr:nvCxnSpPr>
        <xdr:cNvPr id="415" name="直線コネクタ 414"/>
        <xdr:cNvCxnSpPr/>
      </xdr:nvCxnSpPr>
      <xdr:spPr>
        <a:xfrm>
          <a:off x="6972300" y="12182748"/>
          <a:ext cx="889000" cy="13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1175</xdr:rowOff>
    </xdr:from>
    <xdr:to>
      <xdr:col>11</xdr:col>
      <xdr:colOff>358775</xdr:colOff>
      <xdr:row>78</xdr:row>
      <xdr:rowOff>102775</xdr:rowOff>
    </xdr:to>
    <xdr:sp macro="" textlink="">
      <xdr:nvSpPr>
        <xdr:cNvPr id="416" name="フローチャート : 判断 415"/>
        <xdr:cNvSpPr/>
      </xdr:nvSpPr>
      <xdr:spPr>
        <a:xfrm>
          <a:off x="7810500" y="133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93902</xdr:rowOff>
    </xdr:from>
    <xdr:ext cx="469744" cy="259045"/>
    <xdr:sp macro="" textlink="">
      <xdr:nvSpPr>
        <xdr:cNvPr id="417" name="テキスト ボックス 416"/>
        <xdr:cNvSpPr txBox="1"/>
      </xdr:nvSpPr>
      <xdr:spPr>
        <a:xfrm>
          <a:off x="7626427" y="1346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6586</xdr:rowOff>
    </xdr:from>
    <xdr:to>
      <xdr:col>10</xdr:col>
      <xdr:colOff>155575</xdr:colOff>
      <xdr:row>78</xdr:row>
      <xdr:rowOff>108186</xdr:rowOff>
    </xdr:to>
    <xdr:sp macro="" textlink="">
      <xdr:nvSpPr>
        <xdr:cNvPr id="418" name="フローチャート : 判断 417"/>
        <xdr:cNvSpPr/>
      </xdr:nvSpPr>
      <xdr:spPr>
        <a:xfrm>
          <a:off x="6921500" y="1337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99313</xdr:rowOff>
    </xdr:from>
    <xdr:ext cx="469744" cy="259045"/>
    <xdr:sp macro="" textlink="">
      <xdr:nvSpPr>
        <xdr:cNvPr id="419" name="テキスト ボックス 418"/>
        <xdr:cNvSpPr txBox="1"/>
      </xdr:nvSpPr>
      <xdr:spPr>
        <a:xfrm>
          <a:off x="6737427" y="1347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160262</xdr:rowOff>
    </xdr:from>
    <xdr:to>
      <xdr:col>15</xdr:col>
      <xdr:colOff>231775</xdr:colOff>
      <xdr:row>75</xdr:row>
      <xdr:rowOff>90412</xdr:rowOff>
    </xdr:to>
    <xdr:sp macro="" textlink="">
      <xdr:nvSpPr>
        <xdr:cNvPr id="425" name="円/楕円 424"/>
        <xdr:cNvSpPr/>
      </xdr:nvSpPr>
      <xdr:spPr>
        <a:xfrm>
          <a:off x="10426700" y="1284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11689</xdr:rowOff>
    </xdr:from>
    <xdr:ext cx="534377" cy="259045"/>
    <xdr:sp macro="" textlink="">
      <xdr:nvSpPr>
        <xdr:cNvPr id="426" name="商工費該当値テキスト"/>
        <xdr:cNvSpPr txBox="1"/>
      </xdr:nvSpPr>
      <xdr:spPr>
        <a:xfrm>
          <a:off x="10528300" y="1269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36,254</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137725</xdr:rowOff>
    </xdr:from>
    <xdr:to>
      <xdr:col>14</xdr:col>
      <xdr:colOff>79375</xdr:colOff>
      <xdr:row>73</xdr:row>
      <xdr:rowOff>67875</xdr:rowOff>
    </xdr:to>
    <xdr:sp macro="" textlink="">
      <xdr:nvSpPr>
        <xdr:cNvPr id="427" name="円/楕円 426"/>
        <xdr:cNvSpPr/>
      </xdr:nvSpPr>
      <xdr:spPr>
        <a:xfrm>
          <a:off x="9588500" y="1248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84402</xdr:rowOff>
    </xdr:from>
    <xdr:ext cx="534377" cy="259045"/>
    <xdr:sp macro="" textlink="">
      <xdr:nvSpPr>
        <xdr:cNvPr id="428" name="テキスト ボックス 427"/>
        <xdr:cNvSpPr txBox="1"/>
      </xdr:nvSpPr>
      <xdr:spPr>
        <a:xfrm>
          <a:off x="9372111" y="1225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55,437</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55410</xdr:rowOff>
    </xdr:from>
    <xdr:to>
      <xdr:col>12</xdr:col>
      <xdr:colOff>561975</xdr:colOff>
      <xdr:row>72</xdr:row>
      <xdr:rowOff>157010</xdr:rowOff>
    </xdr:to>
    <xdr:sp macro="" textlink="">
      <xdr:nvSpPr>
        <xdr:cNvPr id="429" name="円/楕円 428"/>
        <xdr:cNvSpPr/>
      </xdr:nvSpPr>
      <xdr:spPr>
        <a:xfrm>
          <a:off x="8699500" y="123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2087</xdr:rowOff>
    </xdr:from>
    <xdr:ext cx="534377" cy="259045"/>
    <xdr:sp macro="" textlink="">
      <xdr:nvSpPr>
        <xdr:cNvPr id="430" name="テキスト ボックス 429"/>
        <xdr:cNvSpPr txBox="1"/>
      </xdr:nvSpPr>
      <xdr:spPr>
        <a:xfrm>
          <a:off x="8483111" y="121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59,758</a:t>
          </a:r>
          <a:endParaRPr kumimoji="1" lang="ja-JP" altLang="en-US" sz="1000" b="1">
            <a:solidFill>
              <a:srgbClr val="FF0000"/>
            </a:solidFill>
            <a:latin typeface="ＭＳ Ｐゴシック"/>
          </a:endParaRPr>
        </a:p>
      </xdr:txBody>
    </xdr:sp>
    <xdr:clientData/>
  </xdr:oneCellAnchor>
  <xdr:twoCellAnchor>
    <xdr:from>
      <xdr:col>11</xdr:col>
      <xdr:colOff>257175</xdr:colOff>
      <xdr:row>71</xdr:row>
      <xdr:rowOff>96615</xdr:rowOff>
    </xdr:from>
    <xdr:to>
      <xdr:col>11</xdr:col>
      <xdr:colOff>358775</xdr:colOff>
      <xdr:row>72</xdr:row>
      <xdr:rowOff>26765</xdr:rowOff>
    </xdr:to>
    <xdr:sp macro="" textlink="">
      <xdr:nvSpPr>
        <xdr:cNvPr id="431" name="円/楕円 430"/>
        <xdr:cNvSpPr/>
      </xdr:nvSpPr>
      <xdr:spPr>
        <a:xfrm>
          <a:off x="7810500" y="1226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70</xdr:row>
      <xdr:rowOff>43292</xdr:rowOff>
    </xdr:from>
    <xdr:ext cx="534377" cy="259045"/>
    <xdr:sp macro="" textlink="">
      <xdr:nvSpPr>
        <xdr:cNvPr id="432" name="テキスト ボックス 431"/>
        <xdr:cNvSpPr txBox="1"/>
      </xdr:nvSpPr>
      <xdr:spPr>
        <a:xfrm>
          <a:off x="7594111" y="1204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66,595</a:t>
          </a:r>
          <a:endParaRPr kumimoji="1" lang="ja-JP" altLang="en-US" sz="1000" b="1">
            <a:solidFill>
              <a:srgbClr val="FF0000"/>
            </a:solidFill>
            <a:latin typeface="ＭＳ Ｐゴシック"/>
          </a:endParaRPr>
        </a:p>
      </xdr:txBody>
    </xdr:sp>
    <xdr:clientData/>
  </xdr:oneCellAnchor>
  <xdr:twoCellAnchor>
    <xdr:from>
      <xdr:col>10</xdr:col>
      <xdr:colOff>53975</xdr:colOff>
      <xdr:row>70</xdr:row>
      <xdr:rowOff>130448</xdr:rowOff>
    </xdr:from>
    <xdr:to>
      <xdr:col>10</xdr:col>
      <xdr:colOff>155575</xdr:colOff>
      <xdr:row>71</xdr:row>
      <xdr:rowOff>60598</xdr:rowOff>
    </xdr:to>
    <xdr:sp macro="" textlink="">
      <xdr:nvSpPr>
        <xdr:cNvPr id="433" name="円/楕円 432"/>
        <xdr:cNvSpPr/>
      </xdr:nvSpPr>
      <xdr:spPr>
        <a:xfrm>
          <a:off x="6921500" y="121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69</xdr:row>
      <xdr:rowOff>77125</xdr:rowOff>
    </xdr:from>
    <xdr:ext cx="534377" cy="259045"/>
    <xdr:sp macro="" textlink="">
      <xdr:nvSpPr>
        <xdr:cNvPr id="434" name="テキスト ボックス 433"/>
        <xdr:cNvSpPr txBox="1"/>
      </xdr:nvSpPr>
      <xdr:spPr>
        <a:xfrm>
          <a:off x="6705111" y="1190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73,819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79,247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4" name="テキスト ボックス 45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8" name="直線コネクタ 457"/>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9"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60" name="直線コネクタ 459"/>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61"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2" name="直線コネクタ 461"/>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126760</xdr:rowOff>
    </xdr:from>
    <xdr:to>
      <xdr:col>15</xdr:col>
      <xdr:colOff>180975</xdr:colOff>
      <xdr:row>98</xdr:row>
      <xdr:rowOff>151636</xdr:rowOff>
    </xdr:to>
    <xdr:cxnSp macro="">
      <xdr:nvCxnSpPr>
        <xdr:cNvPr id="463" name="直線コネクタ 462"/>
        <xdr:cNvCxnSpPr/>
      </xdr:nvCxnSpPr>
      <xdr:spPr>
        <a:xfrm>
          <a:off x="9639300" y="16928860"/>
          <a:ext cx="838200" cy="2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86788</xdr:rowOff>
    </xdr:from>
    <xdr:ext cx="534377" cy="259045"/>
    <xdr:sp macro="" textlink="">
      <xdr:nvSpPr>
        <xdr:cNvPr id="464" name="土木費平均値テキスト"/>
        <xdr:cNvSpPr txBox="1"/>
      </xdr:nvSpPr>
      <xdr:spPr>
        <a:xfrm>
          <a:off x="10528300" y="1688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5" name="フローチャート : 判断 464"/>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126760</xdr:rowOff>
    </xdr:from>
    <xdr:to>
      <xdr:col>14</xdr:col>
      <xdr:colOff>28575</xdr:colOff>
      <xdr:row>98</xdr:row>
      <xdr:rowOff>130319</xdr:rowOff>
    </xdr:to>
    <xdr:cxnSp macro="">
      <xdr:nvCxnSpPr>
        <xdr:cNvPr id="466" name="直線コネクタ 465"/>
        <xdr:cNvCxnSpPr/>
      </xdr:nvCxnSpPr>
      <xdr:spPr>
        <a:xfrm flipV="1">
          <a:off x="8750300" y="16928860"/>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7" name="フローチャート : 判断 466"/>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31737</xdr:rowOff>
    </xdr:from>
    <xdr:ext cx="534377" cy="259045"/>
    <xdr:sp macro="" textlink="">
      <xdr:nvSpPr>
        <xdr:cNvPr id="468" name="テキスト ボックス 467"/>
        <xdr:cNvSpPr txBox="1"/>
      </xdr:nvSpPr>
      <xdr:spPr>
        <a:xfrm>
          <a:off x="9372111" y="1700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130319</xdr:rowOff>
    </xdr:from>
    <xdr:to>
      <xdr:col>12</xdr:col>
      <xdr:colOff>511175</xdr:colOff>
      <xdr:row>98</xdr:row>
      <xdr:rowOff>147872</xdr:rowOff>
    </xdr:to>
    <xdr:cxnSp macro="">
      <xdr:nvCxnSpPr>
        <xdr:cNvPr id="469" name="直線コネクタ 468"/>
        <xdr:cNvCxnSpPr/>
      </xdr:nvCxnSpPr>
      <xdr:spPr>
        <a:xfrm flipV="1">
          <a:off x="7861300" y="16932419"/>
          <a:ext cx="889000" cy="1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113306</xdr:rowOff>
    </xdr:from>
    <xdr:to>
      <xdr:col>12</xdr:col>
      <xdr:colOff>561975</xdr:colOff>
      <xdr:row>99</xdr:row>
      <xdr:rowOff>43456</xdr:rowOff>
    </xdr:to>
    <xdr:sp macro="" textlink="">
      <xdr:nvSpPr>
        <xdr:cNvPr id="470" name="フローチャート : 判断 469"/>
        <xdr:cNvSpPr/>
      </xdr:nvSpPr>
      <xdr:spPr>
        <a:xfrm>
          <a:off x="8699500" y="169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34583</xdr:rowOff>
    </xdr:from>
    <xdr:ext cx="534377" cy="259045"/>
    <xdr:sp macro="" textlink="">
      <xdr:nvSpPr>
        <xdr:cNvPr id="471" name="テキスト ボックス 470"/>
        <xdr:cNvSpPr txBox="1"/>
      </xdr:nvSpPr>
      <xdr:spPr>
        <a:xfrm>
          <a:off x="8483111" y="1700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147872</xdr:rowOff>
    </xdr:from>
    <xdr:to>
      <xdr:col>11</xdr:col>
      <xdr:colOff>307975</xdr:colOff>
      <xdr:row>98</xdr:row>
      <xdr:rowOff>162364</xdr:rowOff>
    </xdr:to>
    <xdr:cxnSp macro="">
      <xdr:nvCxnSpPr>
        <xdr:cNvPr id="472" name="直線コネクタ 471"/>
        <xdr:cNvCxnSpPr/>
      </xdr:nvCxnSpPr>
      <xdr:spPr>
        <a:xfrm flipV="1">
          <a:off x="6972300" y="16949972"/>
          <a:ext cx="889000" cy="1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110553</xdr:rowOff>
    </xdr:from>
    <xdr:to>
      <xdr:col>11</xdr:col>
      <xdr:colOff>358775</xdr:colOff>
      <xdr:row>99</xdr:row>
      <xdr:rowOff>40703</xdr:rowOff>
    </xdr:to>
    <xdr:sp macro="" textlink="">
      <xdr:nvSpPr>
        <xdr:cNvPr id="473" name="フローチャート : 判断 472"/>
        <xdr:cNvSpPr/>
      </xdr:nvSpPr>
      <xdr:spPr>
        <a:xfrm>
          <a:off x="7810500" y="1691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31830</xdr:rowOff>
    </xdr:from>
    <xdr:ext cx="534377" cy="259045"/>
    <xdr:sp macro="" textlink="">
      <xdr:nvSpPr>
        <xdr:cNvPr id="474" name="テキスト ボックス 473"/>
        <xdr:cNvSpPr txBox="1"/>
      </xdr:nvSpPr>
      <xdr:spPr>
        <a:xfrm>
          <a:off x="7594111" y="1700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114585</xdr:rowOff>
    </xdr:from>
    <xdr:to>
      <xdr:col>10</xdr:col>
      <xdr:colOff>155575</xdr:colOff>
      <xdr:row>99</xdr:row>
      <xdr:rowOff>44735</xdr:rowOff>
    </xdr:to>
    <xdr:sp macro="" textlink="">
      <xdr:nvSpPr>
        <xdr:cNvPr id="475" name="フローチャート : 判断 474"/>
        <xdr:cNvSpPr/>
      </xdr:nvSpPr>
      <xdr:spPr>
        <a:xfrm>
          <a:off x="6921500" y="1691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35862</xdr:rowOff>
    </xdr:from>
    <xdr:ext cx="534377" cy="259045"/>
    <xdr:sp macro="" textlink="">
      <xdr:nvSpPr>
        <xdr:cNvPr id="476" name="テキスト ボックス 475"/>
        <xdr:cNvSpPr txBox="1"/>
      </xdr:nvSpPr>
      <xdr:spPr>
        <a:xfrm>
          <a:off x="6705111" y="1700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100836</xdr:rowOff>
    </xdr:from>
    <xdr:to>
      <xdr:col>15</xdr:col>
      <xdr:colOff>231775</xdr:colOff>
      <xdr:row>99</xdr:row>
      <xdr:rowOff>30986</xdr:rowOff>
    </xdr:to>
    <xdr:sp macro="" textlink="">
      <xdr:nvSpPr>
        <xdr:cNvPr id="482" name="円/楕円 481"/>
        <xdr:cNvSpPr/>
      </xdr:nvSpPr>
      <xdr:spPr>
        <a:xfrm>
          <a:off x="10426700" y="169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60213</xdr:rowOff>
    </xdr:from>
    <xdr:ext cx="534377" cy="259045"/>
    <xdr:sp macro="" textlink="">
      <xdr:nvSpPr>
        <xdr:cNvPr id="483" name="土木費該当値テキスト"/>
        <xdr:cNvSpPr txBox="1"/>
      </xdr:nvSpPr>
      <xdr:spPr>
        <a:xfrm>
          <a:off x="10528300" y="1669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50,602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75960</xdr:rowOff>
    </xdr:from>
    <xdr:to>
      <xdr:col>14</xdr:col>
      <xdr:colOff>79375</xdr:colOff>
      <xdr:row>99</xdr:row>
      <xdr:rowOff>6110</xdr:rowOff>
    </xdr:to>
    <xdr:sp macro="" textlink="">
      <xdr:nvSpPr>
        <xdr:cNvPr id="484" name="円/楕円 483"/>
        <xdr:cNvSpPr/>
      </xdr:nvSpPr>
      <xdr:spPr>
        <a:xfrm>
          <a:off x="9588500" y="16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22637</xdr:rowOff>
    </xdr:from>
    <xdr:ext cx="534377" cy="259045"/>
    <xdr:sp macro="" textlink="">
      <xdr:nvSpPr>
        <xdr:cNvPr id="485" name="テキスト ボックス 484"/>
        <xdr:cNvSpPr txBox="1"/>
      </xdr:nvSpPr>
      <xdr:spPr>
        <a:xfrm>
          <a:off x="9372111" y="1665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70,189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79519</xdr:rowOff>
    </xdr:from>
    <xdr:to>
      <xdr:col>12</xdr:col>
      <xdr:colOff>561975</xdr:colOff>
      <xdr:row>99</xdr:row>
      <xdr:rowOff>9669</xdr:rowOff>
    </xdr:to>
    <xdr:sp macro="" textlink="">
      <xdr:nvSpPr>
        <xdr:cNvPr id="486" name="円/楕円 485"/>
        <xdr:cNvSpPr/>
      </xdr:nvSpPr>
      <xdr:spPr>
        <a:xfrm>
          <a:off x="8699500" y="1688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26196</xdr:rowOff>
    </xdr:from>
    <xdr:ext cx="534377" cy="259045"/>
    <xdr:sp macro="" textlink="">
      <xdr:nvSpPr>
        <xdr:cNvPr id="487" name="テキスト ボックス 486"/>
        <xdr:cNvSpPr txBox="1"/>
      </xdr:nvSpPr>
      <xdr:spPr>
        <a:xfrm>
          <a:off x="8483111" y="1665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67,386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97072</xdr:rowOff>
    </xdr:from>
    <xdr:to>
      <xdr:col>11</xdr:col>
      <xdr:colOff>358775</xdr:colOff>
      <xdr:row>99</xdr:row>
      <xdr:rowOff>27222</xdr:rowOff>
    </xdr:to>
    <xdr:sp macro="" textlink="">
      <xdr:nvSpPr>
        <xdr:cNvPr id="488" name="円/楕円 487"/>
        <xdr:cNvSpPr/>
      </xdr:nvSpPr>
      <xdr:spPr>
        <a:xfrm>
          <a:off x="7810500" y="1689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43749</xdr:rowOff>
    </xdr:from>
    <xdr:ext cx="534377" cy="259045"/>
    <xdr:sp macro="" textlink="">
      <xdr:nvSpPr>
        <xdr:cNvPr id="489" name="テキスト ボックス 488"/>
        <xdr:cNvSpPr txBox="1"/>
      </xdr:nvSpPr>
      <xdr:spPr>
        <a:xfrm>
          <a:off x="7594111" y="1667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53,566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111564</xdr:rowOff>
    </xdr:from>
    <xdr:to>
      <xdr:col>10</xdr:col>
      <xdr:colOff>155575</xdr:colOff>
      <xdr:row>99</xdr:row>
      <xdr:rowOff>41714</xdr:rowOff>
    </xdr:to>
    <xdr:sp macro="" textlink="">
      <xdr:nvSpPr>
        <xdr:cNvPr id="490" name="円/楕円 489"/>
        <xdr:cNvSpPr/>
      </xdr:nvSpPr>
      <xdr:spPr>
        <a:xfrm>
          <a:off x="6921500" y="1691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58241</xdr:rowOff>
    </xdr:from>
    <xdr:ext cx="534377" cy="259045"/>
    <xdr:sp macro="" textlink="">
      <xdr:nvSpPr>
        <xdr:cNvPr id="491" name="テキスト ボックス 490"/>
        <xdr:cNvSpPr txBox="1"/>
      </xdr:nvSpPr>
      <xdr:spPr>
        <a:xfrm>
          <a:off x="6705111" y="1668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4" name="直線コネクタ 513"/>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5"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6" name="直線コネクタ 515"/>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7"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8" name="直線コネクタ 517"/>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19868</xdr:rowOff>
    </xdr:from>
    <xdr:to>
      <xdr:col>23</xdr:col>
      <xdr:colOff>517525</xdr:colOff>
      <xdr:row>37</xdr:row>
      <xdr:rowOff>91374</xdr:rowOff>
    </xdr:to>
    <xdr:cxnSp macro="">
      <xdr:nvCxnSpPr>
        <xdr:cNvPr id="519" name="直線コネクタ 518"/>
        <xdr:cNvCxnSpPr/>
      </xdr:nvCxnSpPr>
      <xdr:spPr>
        <a:xfrm flipV="1">
          <a:off x="15481300" y="6363518"/>
          <a:ext cx="838200" cy="7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145325</xdr:rowOff>
    </xdr:from>
    <xdr:ext cx="534377" cy="259045"/>
    <xdr:sp macro="" textlink="">
      <xdr:nvSpPr>
        <xdr:cNvPr id="520" name="消防費平均値テキスト"/>
        <xdr:cNvSpPr txBox="1"/>
      </xdr:nvSpPr>
      <xdr:spPr>
        <a:xfrm>
          <a:off x="16370300" y="6317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21" name="フローチャート : 判断 520"/>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107559</xdr:rowOff>
    </xdr:from>
    <xdr:to>
      <xdr:col>22</xdr:col>
      <xdr:colOff>365125</xdr:colOff>
      <xdr:row>37</xdr:row>
      <xdr:rowOff>91374</xdr:rowOff>
    </xdr:to>
    <xdr:cxnSp macro="">
      <xdr:nvCxnSpPr>
        <xdr:cNvPr id="522" name="直線コネクタ 521"/>
        <xdr:cNvCxnSpPr/>
      </xdr:nvCxnSpPr>
      <xdr:spPr>
        <a:xfrm>
          <a:off x="14592300" y="6108309"/>
          <a:ext cx="889000" cy="32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3" name="フローチャート : 判断 522"/>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96202</xdr:rowOff>
    </xdr:from>
    <xdr:ext cx="534377" cy="259045"/>
    <xdr:sp macro="" textlink="">
      <xdr:nvSpPr>
        <xdr:cNvPr id="524" name="テキスト ボックス 523"/>
        <xdr:cNvSpPr txBox="1"/>
      </xdr:nvSpPr>
      <xdr:spPr>
        <a:xfrm>
          <a:off x="15214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107559</xdr:rowOff>
    </xdr:from>
    <xdr:to>
      <xdr:col>21</xdr:col>
      <xdr:colOff>161925</xdr:colOff>
      <xdr:row>37</xdr:row>
      <xdr:rowOff>142306</xdr:rowOff>
    </xdr:to>
    <xdr:cxnSp macro="">
      <xdr:nvCxnSpPr>
        <xdr:cNvPr id="525" name="直線コネクタ 524"/>
        <xdr:cNvCxnSpPr/>
      </xdr:nvCxnSpPr>
      <xdr:spPr>
        <a:xfrm flipV="1">
          <a:off x="13703300" y="6108309"/>
          <a:ext cx="889000" cy="37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45146</xdr:rowOff>
    </xdr:from>
    <xdr:to>
      <xdr:col>21</xdr:col>
      <xdr:colOff>212725</xdr:colOff>
      <xdr:row>37</xdr:row>
      <xdr:rowOff>146746</xdr:rowOff>
    </xdr:to>
    <xdr:sp macro="" textlink="">
      <xdr:nvSpPr>
        <xdr:cNvPr id="526" name="フローチャート : 判断 525"/>
        <xdr:cNvSpPr/>
      </xdr:nvSpPr>
      <xdr:spPr>
        <a:xfrm>
          <a:off x="14541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137873</xdr:rowOff>
    </xdr:from>
    <xdr:ext cx="534377" cy="259045"/>
    <xdr:sp macro="" textlink="">
      <xdr:nvSpPr>
        <xdr:cNvPr id="527" name="テキスト ボックス 526"/>
        <xdr:cNvSpPr txBox="1"/>
      </xdr:nvSpPr>
      <xdr:spPr>
        <a:xfrm>
          <a:off x="14325111" y="648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142306</xdr:rowOff>
    </xdr:from>
    <xdr:to>
      <xdr:col>19</xdr:col>
      <xdr:colOff>644525</xdr:colOff>
      <xdr:row>37</xdr:row>
      <xdr:rowOff>169464</xdr:rowOff>
    </xdr:to>
    <xdr:cxnSp macro="">
      <xdr:nvCxnSpPr>
        <xdr:cNvPr id="528" name="直線コネクタ 527"/>
        <xdr:cNvCxnSpPr/>
      </xdr:nvCxnSpPr>
      <xdr:spPr>
        <a:xfrm flipV="1">
          <a:off x="12814300" y="6485956"/>
          <a:ext cx="889000" cy="2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72029</xdr:rowOff>
    </xdr:from>
    <xdr:to>
      <xdr:col>20</xdr:col>
      <xdr:colOff>9525</xdr:colOff>
      <xdr:row>38</xdr:row>
      <xdr:rowOff>2180</xdr:rowOff>
    </xdr:to>
    <xdr:sp macro="" textlink="">
      <xdr:nvSpPr>
        <xdr:cNvPr id="529" name="フローチャート : 判断 528"/>
        <xdr:cNvSpPr/>
      </xdr:nvSpPr>
      <xdr:spPr>
        <a:xfrm>
          <a:off x="13652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18706</xdr:rowOff>
    </xdr:from>
    <xdr:ext cx="534377" cy="259045"/>
    <xdr:sp macro="" textlink="">
      <xdr:nvSpPr>
        <xdr:cNvPr id="530" name="テキスト ボックス 529"/>
        <xdr:cNvSpPr txBox="1"/>
      </xdr:nvSpPr>
      <xdr:spPr>
        <a:xfrm>
          <a:off x="13436111" y="61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102753</xdr:rowOff>
    </xdr:from>
    <xdr:to>
      <xdr:col>18</xdr:col>
      <xdr:colOff>492125</xdr:colOff>
      <xdr:row>38</xdr:row>
      <xdr:rowOff>32903</xdr:rowOff>
    </xdr:to>
    <xdr:sp macro="" textlink="">
      <xdr:nvSpPr>
        <xdr:cNvPr id="531" name="フローチャート : 判断 530"/>
        <xdr:cNvSpPr/>
      </xdr:nvSpPr>
      <xdr:spPr>
        <a:xfrm>
          <a:off x="12763500" y="64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49430</xdr:rowOff>
    </xdr:from>
    <xdr:ext cx="534377" cy="259045"/>
    <xdr:sp macro="" textlink="">
      <xdr:nvSpPr>
        <xdr:cNvPr id="532" name="テキスト ボックス 531"/>
        <xdr:cNvSpPr txBox="1"/>
      </xdr:nvSpPr>
      <xdr:spPr>
        <a:xfrm>
          <a:off x="12547111" y="622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140518</xdr:rowOff>
    </xdr:from>
    <xdr:to>
      <xdr:col>23</xdr:col>
      <xdr:colOff>568325</xdr:colOff>
      <xdr:row>37</xdr:row>
      <xdr:rowOff>70668</xdr:rowOff>
    </xdr:to>
    <xdr:sp macro="" textlink="">
      <xdr:nvSpPr>
        <xdr:cNvPr id="538" name="円/楕円 537"/>
        <xdr:cNvSpPr/>
      </xdr:nvSpPr>
      <xdr:spPr>
        <a:xfrm>
          <a:off x="16268700" y="631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163395</xdr:rowOff>
    </xdr:from>
    <xdr:ext cx="534377" cy="259045"/>
    <xdr:sp macro="" textlink="">
      <xdr:nvSpPr>
        <xdr:cNvPr id="539" name="消防費該当値テキスト"/>
        <xdr:cNvSpPr txBox="1"/>
      </xdr:nvSpPr>
      <xdr:spPr>
        <a:xfrm>
          <a:off x="16370300" y="616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16,371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40574</xdr:rowOff>
    </xdr:from>
    <xdr:to>
      <xdr:col>22</xdr:col>
      <xdr:colOff>415925</xdr:colOff>
      <xdr:row>37</xdr:row>
      <xdr:rowOff>142174</xdr:rowOff>
    </xdr:to>
    <xdr:sp macro="" textlink="">
      <xdr:nvSpPr>
        <xdr:cNvPr id="540" name="円/楕円 539"/>
        <xdr:cNvSpPr/>
      </xdr:nvSpPr>
      <xdr:spPr>
        <a:xfrm>
          <a:off x="15430500" y="638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133301</xdr:rowOff>
    </xdr:from>
    <xdr:ext cx="534377" cy="259045"/>
    <xdr:sp macro="" textlink="">
      <xdr:nvSpPr>
        <xdr:cNvPr id="541" name="テキスト ボックス 540"/>
        <xdr:cNvSpPr txBox="1"/>
      </xdr:nvSpPr>
      <xdr:spPr>
        <a:xfrm>
          <a:off x="15214111" y="647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14,807</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56759</xdr:rowOff>
    </xdr:from>
    <xdr:to>
      <xdr:col>21</xdr:col>
      <xdr:colOff>212725</xdr:colOff>
      <xdr:row>35</xdr:row>
      <xdr:rowOff>158359</xdr:rowOff>
    </xdr:to>
    <xdr:sp macro="" textlink="">
      <xdr:nvSpPr>
        <xdr:cNvPr id="542" name="円/楕円 541"/>
        <xdr:cNvSpPr/>
      </xdr:nvSpPr>
      <xdr:spPr>
        <a:xfrm>
          <a:off x="14541500" y="605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3436</xdr:rowOff>
    </xdr:from>
    <xdr:ext cx="534377" cy="259045"/>
    <xdr:sp macro="" textlink="">
      <xdr:nvSpPr>
        <xdr:cNvPr id="543" name="テキスト ボックス 542"/>
        <xdr:cNvSpPr txBox="1"/>
      </xdr:nvSpPr>
      <xdr:spPr>
        <a:xfrm>
          <a:off x="14325111" y="583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21,953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91506</xdr:rowOff>
    </xdr:from>
    <xdr:to>
      <xdr:col>20</xdr:col>
      <xdr:colOff>9525</xdr:colOff>
      <xdr:row>38</xdr:row>
      <xdr:rowOff>21656</xdr:rowOff>
    </xdr:to>
    <xdr:sp macro="" textlink="">
      <xdr:nvSpPr>
        <xdr:cNvPr id="544" name="円/楕円 543"/>
        <xdr:cNvSpPr/>
      </xdr:nvSpPr>
      <xdr:spPr>
        <a:xfrm>
          <a:off x="13652500" y="64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12783</xdr:rowOff>
    </xdr:from>
    <xdr:ext cx="534377" cy="259045"/>
    <xdr:sp macro="" textlink="">
      <xdr:nvSpPr>
        <xdr:cNvPr id="545" name="テキスト ボックス 544"/>
        <xdr:cNvSpPr txBox="1"/>
      </xdr:nvSpPr>
      <xdr:spPr>
        <a:xfrm>
          <a:off x="13436111" y="652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118664</xdr:rowOff>
    </xdr:from>
    <xdr:to>
      <xdr:col>18</xdr:col>
      <xdr:colOff>492125</xdr:colOff>
      <xdr:row>38</xdr:row>
      <xdr:rowOff>48814</xdr:rowOff>
    </xdr:to>
    <xdr:sp macro="" textlink="">
      <xdr:nvSpPr>
        <xdr:cNvPr id="546" name="円/楕円 545"/>
        <xdr:cNvSpPr/>
      </xdr:nvSpPr>
      <xdr:spPr>
        <a:xfrm>
          <a:off x="12763500" y="646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39941</xdr:rowOff>
    </xdr:from>
    <xdr:ext cx="534377" cy="259045"/>
    <xdr:sp macro="" textlink="">
      <xdr:nvSpPr>
        <xdr:cNvPr id="547" name="テキスト ボックス 546"/>
        <xdr:cNvSpPr txBox="1"/>
      </xdr:nvSpPr>
      <xdr:spPr>
        <a:xfrm>
          <a:off x="12547111" y="655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0" name="テキスト ボックス 559"/>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2" name="テキスト ボックス 561"/>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4" name="テキスト ボックス 563"/>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70" name="直線コネクタ 569"/>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71"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2" name="直線コネクタ 571"/>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3"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4" name="直線コネクタ 573"/>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72492</xdr:rowOff>
    </xdr:from>
    <xdr:to>
      <xdr:col>23</xdr:col>
      <xdr:colOff>517525</xdr:colOff>
      <xdr:row>57</xdr:row>
      <xdr:rowOff>109693</xdr:rowOff>
    </xdr:to>
    <xdr:cxnSp macro="">
      <xdr:nvCxnSpPr>
        <xdr:cNvPr id="575" name="直線コネクタ 574"/>
        <xdr:cNvCxnSpPr/>
      </xdr:nvCxnSpPr>
      <xdr:spPr>
        <a:xfrm flipV="1">
          <a:off x="15481300" y="9845142"/>
          <a:ext cx="838200" cy="3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3304</xdr:rowOff>
    </xdr:from>
    <xdr:ext cx="534377" cy="259045"/>
    <xdr:sp macro="" textlink="">
      <xdr:nvSpPr>
        <xdr:cNvPr id="576" name="教育費平均値テキスト"/>
        <xdr:cNvSpPr txBox="1"/>
      </xdr:nvSpPr>
      <xdr:spPr>
        <a:xfrm>
          <a:off x="16370300" y="9775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7" name="フローチャート : 判断 576"/>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92746</xdr:rowOff>
    </xdr:from>
    <xdr:to>
      <xdr:col>22</xdr:col>
      <xdr:colOff>365125</xdr:colOff>
      <xdr:row>57</xdr:row>
      <xdr:rowOff>109693</xdr:rowOff>
    </xdr:to>
    <xdr:cxnSp macro="">
      <xdr:nvCxnSpPr>
        <xdr:cNvPr id="578" name="直線コネクタ 577"/>
        <xdr:cNvCxnSpPr/>
      </xdr:nvCxnSpPr>
      <xdr:spPr>
        <a:xfrm>
          <a:off x="14592300" y="9865396"/>
          <a:ext cx="889000" cy="1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9" name="フローチャート : 判断 578"/>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118650</xdr:rowOff>
    </xdr:from>
    <xdr:ext cx="534377" cy="259045"/>
    <xdr:sp macro="" textlink="">
      <xdr:nvSpPr>
        <xdr:cNvPr id="580" name="テキスト ボックス 579"/>
        <xdr:cNvSpPr txBox="1"/>
      </xdr:nvSpPr>
      <xdr:spPr>
        <a:xfrm>
          <a:off x="15214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78908</xdr:rowOff>
    </xdr:from>
    <xdr:to>
      <xdr:col>21</xdr:col>
      <xdr:colOff>161925</xdr:colOff>
      <xdr:row>57</xdr:row>
      <xdr:rowOff>92746</xdr:rowOff>
    </xdr:to>
    <xdr:cxnSp macro="">
      <xdr:nvCxnSpPr>
        <xdr:cNvPr id="581" name="直線コネクタ 580"/>
        <xdr:cNvCxnSpPr/>
      </xdr:nvCxnSpPr>
      <xdr:spPr>
        <a:xfrm>
          <a:off x="13703300" y="9165758"/>
          <a:ext cx="889000" cy="69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25410</xdr:rowOff>
    </xdr:from>
    <xdr:to>
      <xdr:col>21</xdr:col>
      <xdr:colOff>212725</xdr:colOff>
      <xdr:row>57</xdr:row>
      <xdr:rowOff>127010</xdr:rowOff>
    </xdr:to>
    <xdr:sp macro="" textlink="">
      <xdr:nvSpPr>
        <xdr:cNvPr id="582" name="フローチャート : 判断 581"/>
        <xdr:cNvSpPr/>
      </xdr:nvSpPr>
      <xdr:spPr>
        <a:xfrm>
          <a:off x="14541500" y="979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143537</xdr:rowOff>
    </xdr:from>
    <xdr:ext cx="534377" cy="259045"/>
    <xdr:sp macro="" textlink="">
      <xdr:nvSpPr>
        <xdr:cNvPr id="583" name="テキスト ボックス 582"/>
        <xdr:cNvSpPr txBox="1"/>
      </xdr:nvSpPr>
      <xdr:spPr>
        <a:xfrm>
          <a:off x="14325111" y="957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78908</xdr:rowOff>
    </xdr:from>
    <xdr:to>
      <xdr:col>19</xdr:col>
      <xdr:colOff>644525</xdr:colOff>
      <xdr:row>54</xdr:row>
      <xdr:rowOff>19959</xdr:rowOff>
    </xdr:to>
    <xdr:cxnSp macro="">
      <xdr:nvCxnSpPr>
        <xdr:cNvPr id="584" name="直線コネクタ 583"/>
        <xdr:cNvCxnSpPr/>
      </xdr:nvCxnSpPr>
      <xdr:spPr>
        <a:xfrm flipV="1">
          <a:off x="12814300" y="9165758"/>
          <a:ext cx="889000" cy="11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56683</xdr:rowOff>
    </xdr:from>
    <xdr:to>
      <xdr:col>20</xdr:col>
      <xdr:colOff>9525</xdr:colOff>
      <xdr:row>57</xdr:row>
      <xdr:rowOff>158283</xdr:rowOff>
    </xdr:to>
    <xdr:sp macro="" textlink="">
      <xdr:nvSpPr>
        <xdr:cNvPr id="585" name="フローチャート : 判断 584"/>
        <xdr:cNvSpPr/>
      </xdr:nvSpPr>
      <xdr:spPr>
        <a:xfrm>
          <a:off x="13652500" y="982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149410</xdr:rowOff>
    </xdr:from>
    <xdr:ext cx="534377" cy="259045"/>
    <xdr:sp macro="" textlink="">
      <xdr:nvSpPr>
        <xdr:cNvPr id="586" name="テキスト ボックス 585"/>
        <xdr:cNvSpPr txBox="1"/>
      </xdr:nvSpPr>
      <xdr:spPr>
        <a:xfrm>
          <a:off x="13436111" y="992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102967</xdr:rowOff>
    </xdr:from>
    <xdr:to>
      <xdr:col>18</xdr:col>
      <xdr:colOff>492125</xdr:colOff>
      <xdr:row>58</xdr:row>
      <xdr:rowOff>33117</xdr:rowOff>
    </xdr:to>
    <xdr:sp macro="" textlink="">
      <xdr:nvSpPr>
        <xdr:cNvPr id="587" name="フローチャート : 判断 586"/>
        <xdr:cNvSpPr/>
      </xdr:nvSpPr>
      <xdr:spPr>
        <a:xfrm>
          <a:off x="12763500" y="98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24244</xdr:rowOff>
    </xdr:from>
    <xdr:ext cx="534377" cy="259045"/>
    <xdr:sp macro="" textlink="">
      <xdr:nvSpPr>
        <xdr:cNvPr id="588" name="テキスト ボックス 587"/>
        <xdr:cNvSpPr txBox="1"/>
      </xdr:nvSpPr>
      <xdr:spPr>
        <a:xfrm>
          <a:off x="12547111" y="996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21692</xdr:rowOff>
    </xdr:from>
    <xdr:to>
      <xdr:col>23</xdr:col>
      <xdr:colOff>568325</xdr:colOff>
      <xdr:row>57</xdr:row>
      <xdr:rowOff>123292</xdr:rowOff>
    </xdr:to>
    <xdr:sp macro="" textlink="">
      <xdr:nvSpPr>
        <xdr:cNvPr id="594" name="円/楕円 593"/>
        <xdr:cNvSpPr/>
      </xdr:nvSpPr>
      <xdr:spPr>
        <a:xfrm>
          <a:off x="16268700" y="979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44569</xdr:rowOff>
    </xdr:from>
    <xdr:ext cx="534377" cy="259045"/>
    <xdr:sp macro="" textlink="">
      <xdr:nvSpPr>
        <xdr:cNvPr id="595" name="教育費該当値テキスト"/>
        <xdr:cNvSpPr txBox="1"/>
      </xdr:nvSpPr>
      <xdr:spPr>
        <a:xfrm>
          <a:off x="16370300" y="964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45,660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58893</xdr:rowOff>
    </xdr:from>
    <xdr:to>
      <xdr:col>22</xdr:col>
      <xdr:colOff>415925</xdr:colOff>
      <xdr:row>57</xdr:row>
      <xdr:rowOff>160493</xdr:rowOff>
    </xdr:to>
    <xdr:sp macro="" textlink="">
      <xdr:nvSpPr>
        <xdr:cNvPr id="596" name="円/楕円 595"/>
        <xdr:cNvSpPr/>
      </xdr:nvSpPr>
      <xdr:spPr>
        <a:xfrm>
          <a:off x="15430500" y="983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151620</xdr:rowOff>
    </xdr:from>
    <xdr:ext cx="534377" cy="259045"/>
    <xdr:sp macro="" textlink="">
      <xdr:nvSpPr>
        <xdr:cNvPr id="597" name="テキスト ボックス 596"/>
        <xdr:cNvSpPr txBox="1"/>
      </xdr:nvSpPr>
      <xdr:spPr>
        <a:xfrm>
          <a:off x="15214111" y="992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43,219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41946</xdr:rowOff>
    </xdr:from>
    <xdr:to>
      <xdr:col>21</xdr:col>
      <xdr:colOff>212725</xdr:colOff>
      <xdr:row>57</xdr:row>
      <xdr:rowOff>143546</xdr:rowOff>
    </xdr:to>
    <xdr:sp macro="" textlink="">
      <xdr:nvSpPr>
        <xdr:cNvPr id="598" name="円/楕円 597"/>
        <xdr:cNvSpPr/>
      </xdr:nvSpPr>
      <xdr:spPr>
        <a:xfrm>
          <a:off x="14541500" y="981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134673</xdr:rowOff>
    </xdr:from>
    <xdr:ext cx="534377" cy="259045"/>
    <xdr:sp macro="" textlink="">
      <xdr:nvSpPr>
        <xdr:cNvPr id="599" name="テキスト ボックス 598"/>
        <xdr:cNvSpPr txBox="1"/>
      </xdr:nvSpPr>
      <xdr:spPr>
        <a:xfrm>
          <a:off x="14325111" y="990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44,331</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28108</xdr:rowOff>
    </xdr:from>
    <xdr:to>
      <xdr:col>20</xdr:col>
      <xdr:colOff>9525</xdr:colOff>
      <xdr:row>53</xdr:row>
      <xdr:rowOff>129708</xdr:rowOff>
    </xdr:to>
    <xdr:sp macro="" textlink="">
      <xdr:nvSpPr>
        <xdr:cNvPr id="600" name="円/楕円 599"/>
        <xdr:cNvSpPr/>
      </xdr:nvSpPr>
      <xdr:spPr>
        <a:xfrm>
          <a:off x="13652500" y="911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146235</xdr:rowOff>
    </xdr:from>
    <xdr:ext cx="534377" cy="259045"/>
    <xdr:sp macro="" textlink="">
      <xdr:nvSpPr>
        <xdr:cNvPr id="601" name="テキスト ボックス 600"/>
        <xdr:cNvSpPr txBox="1"/>
      </xdr:nvSpPr>
      <xdr:spPr>
        <a:xfrm>
          <a:off x="13436111" y="889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90,239</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140609</xdr:rowOff>
    </xdr:from>
    <xdr:to>
      <xdr:col>18</xdr:col>
      <xdr:colOff>492125</xdr:colOff>
      <xdr:row>54</xdr:row>
      <xdr:rowOff>70759</xdr:rowOff>
    </xdr:to>
    <xdr:sp macro="" textlink="">
      <xdr:nvSpPr>
        <xdr:cNvPr id="602" name="円/楕円 601"/>
        <xdr:cNvSpPr/>
      </xdr:nvSpPr>
      <xdr:spPr>
        <a:xfrm>
          <a:off x="12763500" y="922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87286</xdr:rowOff>
    </xdr:from>
    <xdr:ext cx="534377" cy="259045"/>
    <xdr:sp macro="" textlink="">
      <xdr:nvSpPr>
        <xdr:cNvPr id="603" name="テキスト ボックス 602"/>
        <xdr:cNvSpPr txBox="1"/>
      </xdr:nvSpPr>
      <xdr:spPr>
        <a:xfrm>
          <a:off x="12547111" y="900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82,857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7" name="直線コネクタ 626"/>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8"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30"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31" name="直線コネクタ 630"/>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35637</xdr:rowOff>
    </xdr:from>
    <xdr:to>
      <xdr:col>23</xdr:col>
      <xdr:colOff>517525</xdr:colOff>
      <xdr:row>79</xdr:row>
      <xdr:rowOff>44450</xdr:rowOff>
    </xdr:to>
    <xdr:cxnSp macro="">
      <xdr:nvCxnSpPr>
        <xdr:cNvPr id="632" name="直線コネクタ 631"/>
        <xdr:cNvCxnSpPr/>
      </xdr:nvCxnSpPr>
      <xdr:spPr>
        <a:xfrm>
          <a:off x="15481300" y="13580187"/>
          <a:ext cx="838200" cy="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3"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4" name="フローチャート : 判断 633"/>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145148</xdr:rowOff>
    </xdr:from>
    <xdr:to>
      <xdr:col>22</xdr:col>
      <xdr:colOff>365125</xdr:colOff>
      <xdr:row>79</xdr:row>
      <xdr:rowOff>35637</xdr:rowOff>
    </xdr:to>
    <xdr:cxnSp macro="">
      <xdr:nvCxnSpPr>
        <xdr:cNvPr id="635" name="直線コネクタ 634"/>
        <xdr:cNvCxnSpPr/>
      </xdr:nvCxnSpPr>
      <xdr:spPr>
        <a:xfrm>
          <a:off x="14592300" y="13518248"/>
          <a:ext cx="889000" cy="6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6" name="フローチャート : 判断 635"/>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93451</xdr:rowOff>
    </xdr:from>
    <xdr:ext cx="469744" cy="259045"/>
    <xdr:sp macro="" textlink="">
      <xdr:nvSpPr>
        <xdr:cNvPr id="637" name="テキスト ボックス 636"/>
        <xdr:cNvSpPr txBox="1"/>
      </xdr:nvSpPr>
      <xdr:spPr>
        <a:xfrm>
          <a:off x="15246427"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111023</xdr:rowOff>
    </xdr:from>
    <xdr:to>
      <xdr:col>21</xdr:col>
      <xdr:colOff>161925</xdr:colOff>
      <xdr:row>78</xdr:row>
      <xdr:rowOff>145148</xdr:rowOff>
    </xdr:to>
    <xdr:cxnSp macro="">
      <xdr:nvCxnSpPr>
        <xdr:cNvPr id="638" name="直線コネクタ 637"/>
        <xdr:cNvCxnSpPr/>
      </xdr:nvCxnSpPr>
      <xdr:spPr>
        <a:xfrm>
          <a:off x="13703300" y="13312673"/>
          <a:ext cx="889000" cy="20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156375</xdr:rowOff>
    </xdr:from>
    <xdr:to>
      <xdr:col>21</xdr:col>
      <xdr:colOff>212725</xdr:colOff>
      <xdr:row>79</xdr:row>
      <xdr:rowOff>86525</xdr:rowOff>
    </xdr:to>
    <xdr:sp macro="" textlink="">
      <xdr:nvSpPr>
        <xdr:cNvPr id="639" name="フローチャート : 判断 638"/>
        <xdr:cNvSpPr/>
      </xdr:nvSpPr>
      <xdr:spPr>
        <a:xfrm>
          <a:off x="14541500" y="1352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77652</xdr:rowOff>
    </xdr:from>
    <xdr:ext cx="378565" cy="259045"/>
    <xdr:sp macro="" textlink="">
      <xdr:nvSpPr>
        <xdr:cNvPr id="640" name="テキスト ボックス 639"/>
        <xdr:cNvSpPr txBox="1"/>
      </xdr:nvSpPr>
      <xdr:spPr>
        <a:xfrm>
          <a:off x="14403017" y="1362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78969</xdr:rowOff>
    </xdr:from>
    <xdr:to>
      <xdr:col>19</xdr:col>
      <xdr:colOff>644525</xdr:colOff>
      <xdr:row>77</xdr:row>
      <xdr:rowOff>111023</xdr:rowOff>
    </xdr:to>
    <xdr:cxnSp macro="">
      <xdr:nvCxnSpPr>
        <xdr:cNvPr id="641" name="直線コネクタ 640"/>
        <xdr:cNvCxnSpPr/>
      </xdr:nvCxnSpPr>
      <xdr:spPr>
        <a:xfrm>
          <a:off x="12814300" y="13280619"/>
          <a:ext cx="889000" cy="3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156133</xdr:rowOff>
    </xdr:from>
    <xdr:to>
      <xdr:col>20</xdr:col>
      <xdr:colOff>9525</xdr:colOff>
      <xdr:row>79</xdr:row>
      <xdr:rowOff>86283</xdr:rowOff>
    </xdr:to>
    <xdr:sp macro="" textlink="">
      <xdr:nvSpPr>
        <xdr:cNvPr id="642" name="フローチャート : 判断 641"/>
        <xdr:cNvSpPr/>
      </xdr:nvSpPr>
      <xdr:spPr>
        <a:xfrm>
          <a:off x="13652500" y="1352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77410</xdr:rowOff>
    </xdr:from>
    <xdr:ext cx="378565" cy="259045"/>
    <xdr:sp macro="" textlink="">
      <xdr:nvSpPr>
        <xdr:cNvPr id="643" name="テキスト ボックス 642"/>
        <xdr:cNvSpPr txBox="1"/>
      </xdr:nvSpPr>
      <xdr:spPr>
        <a:xfrm>
          <a:off x="13514017" y="13621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149783</xdr:rowOff>
    </xdr:from>
    <xdr:to>
      <xdr:col>18</xdr:col>
      <xdr:colOff>492125</xdr:colOff>
      <xdr:row>79</xdr:row>
      <xdr:rowOff>79933</xdr:rowOff>
    </xdr:to>
    <xdr:sp macro="" textlink="">
      <xdr:nvSpPr>
        <xdr:cNvPr id="644" name="フローチャート : 判断 643"/>
        <xdr:cNvSpPr/>
      </xdr:nvSpPr>
      <xdr:spPr>
        <a:xfrm>
          <a:off x="12763500" y="135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71060</xdr:rowOff>
    </xdr:from>
    <xdr:ext cx="469744" cy="259045"/>
    <xdr:sp macro="" textlink="">
      <xdr:nvSpPr>
        <xdr:cNvPr id="645" name="テキスト ボックス 644"/>
        <xdr:cNvSpPr txBox="1"/>
      </xdr:nvSpPr>
      <xdr:spPr>
        <a:xfrm>
          <a:off x="12579427" y="1361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1" name="円/楕円 65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114152</xdr:rowOff>
    </xdr:from>
    <xdr:ext cx="249299" cy="259045"/>
    <xdr:sp macro="" textlink="">
      <xdr:nvSpPr>
        <xdr:cNvPr id="652" name="災害復旧費該当値テキスト"/>
        <xdr:cNvSpPr txBox="1"/>
      </xdr:nvSpPr>
      <xdr:spPr>
        <a:xfrm>
          <a:off x="16370300" y="13487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156287</xdr:rowOff>
    </xdr:from>
    <xdr:to>
      <xdr:col>22</xdr:col>
      <xdr:colOff>415925</xdr:colOff>
      <xdr:row>79</xdr:row>
      <xdr:rowOff>86437</xdr:rowOff>
    </xdr:to>
    <xdr:sp macro="" textlink="">
      <xdr:nvSpPr>
        <xdr:cNvPr id="653" name="円/楕円 652"/>
        <xdr:cNvSpPr/>
      </xdr:nvSpPr>
      <xdr:spPr>
        <a:xfrm>
          <a:off x="15430500" y="1352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77564</xdr:rowOff>
    </xdr:from>
    <xdr:ext cx="378565" cy="259045"/>
    <xdr:sp macro="" textlink="">
      <xdr:nvSpPr>
        <xdr:cNvPr id="654" name="テキスト ボックス 653"/>
        <xdr:cNvSpPr txBox="1"/>
      </xdr:nvSpPr>
      <xdr:spPr>
        <a:xfrm>
          <a:off x="15292017" y="13622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94348</xdr:rowOff>
    </xdr:from>
    <xdr:to>
      <xdr:col>21</xdr:col>
      <xdr:colOff>212725</xdr:colOff>
      <xdr:row>79</xdr:row>
      <xdr:rowOff>24498</xdr:rowOff>
    </xdr:to>
    <xdr:sp macro="" textlink="">
      <xdr:nvSpPr>
        <xdr:cNvPr id="655" name="円/楕円 654"/>
        <xdr:cNvSpPr/>
      </xdr:nvSpPr>
      <xdr:spPr>
        <a:xfrm>
          <a:off x="14541500" y="1346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41025</xdr:rowOff>
    </xdr:from>
    <xdr:ext cx="469744" cy="259045"/>
    <xdr:sp macro="" textlink="">
      <xdr:nvSpPr>
        <xdr:cNvPr id="656" name="テキスト ボックス 655"/>
        <xdr:cNvSpPr txBox="1"/>
      </xdr:nvSpPr>
      <xdr:spPr>
        <a:xfrm>
          <a:off x="14357427" y="1324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60223</xdr:rowOff>
    </xdr:from>
    <xdr:to>
      <xdr:col>20</xdr:col>
      <xdr:colOff>9525</xdr:colOff>
      <xdr:row>77</xdr:row>
      <xdr:rowOff>161823</xdr:rowOff>
    </xdr:to>
    <xdr:sp macro="" textlink="">
      <xdr:nvSpPr>
        <xdr:cNvPr id="657" name="円/楕円 656"/>
        <xdr:cNvSpPr/>
      </xdr:nvSpPr>
      <xdr:spPr>
        <a:xfrm>
          <a:off x="13652500" y="1326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6900</xdr:rowOff>
    </xdr:from>
    <xdr:ext cx="534377" cy="259045"/>
    <xdr:sp macro="" textlink="">
      <xdr:nvSpPr>
        <xdr:cNvPr id="658" name="テキスト ボックス 657"/>
        <xdr:cNvSpPr txBox="1"/>
      </xdr:nvSpPr>
      <xdr:spPr>
        <a:xfrm>
          <a:off x="13436111" y="130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28169</xdr:rowOff>
    </xdr:from>
    <xdr:to>
      <xdr:col>18</xdr:col>
      <xdr:colOff>492125</xdr:colOff>
      <xdr:row>77</xdr:row>
      <xdr:rowOff>129769</xdr:rowOff>
    </xdr:to>
    <xdr:sp macro="" textlink="">
      <xdr:nvSpPr>
        <xdr:cNvPr id="659" name="円/楕円 658"/>
        <xdr:cNvSpPr/>
      </xdr:nvSpPr>
      <xdr:spPr>
        <a:xfrm>
          <a:off x="12763500" y="1322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146296</xdr:rowOff>
    </xdr:from>
    <xdr:ext cx="534377" cy="259045"/>
    <xdr:sp macro="" textlink="">
      <xdr:nvSpPr>
        <xdr:cNvPr id="660" name="テキスト ボックス 659"/>
        <xdr:cNvSpPr txBox="1"/>
      </xdr:nvSpPr>
      <xdr:spPr>
        <a:xfrm>
          <a:off x="12547111" y="1300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60,935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0" name="テキスト ボックス 67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6" name="直線コネクタ 685"/>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7"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8" name="直線コネクタ 687"/>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9"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90" name="直線コネクタ 689"/>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3536</xdr:rowOff>
    </xdr:from>
    <xdr:to>
      <xdr:col>23</xdr:col>
      <xdr:colOff>517525</xdr:colOff>
      <xdr:row>93</xdr:row>
      <xdr:rowOff>62221</xdr:rowOff>
    </xdr:to>
    <xdr:cxnSp macro="">
      <xdr:nvCxnSpPr>
        <xdr:cNvPr id="691" name="直線コネクタ 690"/>
        <xdr:cNvCxnSpPr/>
      </xdr:nvCxnSpPr>
      <xdr:spPr>
        <a:xfrm flipV="1">
          <a:off x="15481300" y="15948386"/>
          <a:ext cx="838200" cy="5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46476</xdr:rowOff>
    </xdr:from>
    <xdr:ext cx="534377" cy="259045"/>
    <xdr:sp macro="" textlink="">
      <xdr:nvSpPr>
        <xdr:cNvPr id="692" name="公債費平均値テキスト"/>
        <xdr:cNvSpPr txBox="1"/>
      </xdr:nvSpPr>
      <xdr:spPr>
        <a:xfrm>
          <a:off x="16370300" y="16334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3" name="フローチャート : 判断 692"/>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62221</xdr:rowOff>
    </xdr:from>
    <xdr:to>
      <xdr:col>22</xdr:col>
      <xdr:colOff>365125</xdr:colOff>
      <xdr:row>93</xdr:row>
      <xdr:rowOff>158967</xdr:rowOff>
    </xdr:to>
    <xdr:cxnSp macro="">
      <xdr:nvCxnSpPr>
        <xdr:cNvPr id="694" name="直線コネクタ 693"/>
        <xdr:cNvCxnSpPr/>
      </xdr:nvCxnSpPr>
      <xdr:spPr>
        <a:xfrm flipV="1">
          <a:off x="14592300" y="16007071"/>
          <a:ext cx="889000" cy="9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5" name="フローチャート : 判断 694"/>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154929</xdr:rowOff>
    </xdr:from>
    <xdr:ext cx="534377" cy="259045"/>
    <xdr:sp macro="" textlink="">
      <xdr:nvSpPr>
        <xdr:cNvPr id="696" name="テキスト ボックス 695"/>
        <xdr:cNvSpPr txBox="1"/>
      </xdr:nvSpPr>
      <xdr:spPr>
        <a:xfrm>
          <a:off x="15214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158967</xdr:rowOff>
    </xdr:from>
    <xdr:to>
      <xdr:col>21</xdr:col>
      <xdr:colOff>161925</xdr:colOff>
      <xdr:row>94</xdr:row>
      <xdr:rowOff>53942</xdr:rowOff>
    </xdr:to>
    <xdr:cxnSp macro="">
      <xdr:nvCxnSpPr>
        <xdr:cNvPr id="697" name="直線コネクタ 696"/>
        <xdr:cNvCxnSpPr/>
      </xdr:nvCxnSpPr>
      <xdr:spPr>
        <a:xfrm flipV="1">
          <a:off x="13703300" y="16103817"/>
          <a:ext cx="889000" cy="6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104494</xdr:rowOff>
    </xdr:from>
    <xdr:to>
      <xdr:col>21</xdr:col>
      <xdr:colOff>212725</xdr:colOff>
      <xdr:row>96</xdr:row>
      <xdr:rowOff>34644</xdr:rowOff>
    </xdr:to>
    <xdr:sp macro="" textlink="">
      <xdr:nvSpPr>
        <xdr:cNvPr id="698" name="フローチャート : 判断 697"/>
        <xdr:cNvSpPr/>
      </xdr:nvSpPr>
      <xdr:spPr>
        <a:xfrm>
          <a:off x="14541500" y="1639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25771</xdr:rowOff>
    </xdr:from>
    <xdr:ext cx="534377" cy="259045"/>
    <xdr:sp macro="" textlink="">
      <xdr:nvSpPr>
        <xdr:cNvPr id="699" name="テキスト ボックス 698"/>
        <xdr:cNvSpPr txBox="1"/>
      </xdr:nvSpPr>
      <xdr:spPr>
        <a:xfrm>
          <a:off x="14325111" y="1648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53942</xdr:rowOff>
    </xdr:from>
    <xdr:to>
      <xdr:col>19</xdr:col>
      <xdr:colOff>644525</xdr:colOff>
      <xdr:row>94</xdr:row>
      <xdr:rowOff>100740</xdr:rowOff>
    </xdr:to>
    <xdr:cxnSp macro="">
      <xdr:nvCxnSpPr>
        <xdr:cNvPr id="700" name="直線コネクタ 699"/>
        <xdr:cNvCxnSpPr/>
      </xdr:nvCxnSpPr>
      <xdr:spPr>
        <a:xfrm flipV="1">
          <a:off x="12814300" y="16170242"/>
          <a:ext cx="889000" cy="4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95594</xdr:rowOff>
    </xdr:from>
    <xdr:to>
      <xdr:col>20</xdr:col>
      <xdr:colOff>9525</xdr:colOff>
      <xdr:row>96</xdr:row>
      <xdr:rowOff>25744</xdr:rowOff>
    </xdr:to>
    <xdr:sp macro="" textlink="">
      <xdr:nvSpPr>
        <xdr:cNvPr id="701" name="フローチャート : 判断 700"/>
        <xdr:cNvSpPr/>
      </xdr:nvSpPr>
      <xdr:spPr>
        <a:xfrm>
          <a:off x="13652500" y="1638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16871</xdr:rowOff>
    </xdr:from>
    <xdr:ext cx="534377" cy="259045"/>
    <xdr:sp macro="" textlink="">
      <xdr:nvSpPr>
        <xdr:cNvPr id="702" name="テキスト ボックス 701"/>
        <xdr:cNvSpPr txBox="1"/>
      </xdr:nvSpPr>
      <xdr:spPr>
        <a:xfrm>
          <a:off x="13436111" y="1647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99106</xdr:rowOff>
    </xdr:from>
    <xdr:to>
      <xdr:col>18</xdr:col>
      <xdr:colOff>492125</xdr:colOff>
      <xdr:row>96</xdr:row>
      <xdr:rowOff>29256</xdr:rowOff>
    </xdr:to>
    <xdr:sp macro="" textlink="">
      <xdr:nvSpPr>
        <xdr:cNvPr id="703" name="フローチャート : 判断 702"/>
        <xdr:cNvSpPr/>
      </xdr:nvSpPr>
      <xdr:spPr>
        <a:xfrm>
          <a:off x="12763500" y="163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20383</xdr:rowOff>
    </xdr:from>
    <xdr:ext cx="534377" cy="259045"/>
    <xdr:sp macro="" textlink="">
      <xdr:nvSpPr>
        <xdr:cNvPr id="704" name="テキスト ボックス 703"/>
        <xdr:cNvSpPr txBox="1"/>
      </xdr:nvSpPr>
      <xdr:spPr>
        <a:xfrm>
          <a:off x="12547111" y="164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124186</xdr:rowOff>
    </xdr:from>
    <xdr:to>
      <xdr:col>23</xdr:col>
      <xdr:colOff>568325</xdr:colOff>
      <xdr:row>93</xdr:row>
      <xdr:rowOff>54336</xdr:rowOff>
    </xdr:to>
    <xdr:sp macro="" textlink="">
      <xdr:nvSpPr>
        <xdr:cNvPr id="710" name="円/楕円 709"/>
        <xdr:cNvSpPr/>
      </xdr:nvSpPr>
      <xdr:spPr>
        <a:xfrm>
          <a:off x="16268700" y="158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147063</xdr:rowOff>
    </xdr:from>
    <xdr:ext cx="534377" cy="259045"/>
    <xdr:sp macro="" textlink="">
      <xdr:nvSpPr>
        <xdr:cNvPr id="711" name="公債費該当値テキスト"/>
        <xdr:cNvSpPr txBox="1"/>
      </xdr:nvSpPr>
      <xdr:spPr>
        <a:xfrm>
          <a:off x="16370300" y="1574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68,839</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11421</xdr:rowOff>
    </xdr:from>
    <xdr:to>
      <xdr:col>22</xdr:col>
      <xdr:colOff>415925</xdr:colOff>
      <xdr:row>93</xdr:row>
      <xdr:rowOff>113021</xdr:rowOff>
    </xdr:to>
    <xdr:sp macro="" textlink="">
      <xdr:nvSpPr>
        <xdr:cNvPr id="712" name="円/楕円 711"/>
        <xdr:cNvSpPr/>
      </xdr:nvSpPr>
      <xdr:spPr>
        <a:xfrm>
          <a:off x="15430500" y="1595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129548</xdr:rowOff>
    </xdr:from>
    <xdr:ext cx="534377" cy="259045"/>
    <xdr:sp macro="" textlink="">
      <xdr:nvSpPr>
        <xdr:cNvPr id="713" name="テキスト ボックス 712"/>
        <xdr:cNvSpPr txBox="1"/>
      </xdr:nvSpPr>
      <xdr:spPr>
        <a:xfrm>
          <a:off x="15214111" y="1573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65,245</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108167</xdr:rowOff>
    </xdr:from>
    <xdr:to>
      <xdr:col>21</xdr:col>
      <xdr:colOff>212725</xdr:colOff>
      <xdr:row>94</xdr:row>
      <xdr:rowOff>38317</xdr:rowOff>
    </xdr:to>
    <xdr:sp macro="" textlink="">
      <xdr:nvSpPr>
        <xdr:cNvPr id="714" name="円/楕円 713"/>
        <xdr:cNvSpPr/>
      </xdr:nvSpPr>
      <xdr:spPr>
        <a:xfrm>
          <a:off x="14541500" y="1605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54844</xdr:rowOff>
    </xdr:from>
    <xdr:ext cx="534377" cy="259045"/>
    <xdr:sp macro="" textlink="">
      <xdr:nvSpPr>
        <xdr:cNvPr id="715" name="テキスト ボックス 714"/>
        <xdr:cNvSpPr txBox="1"/>
      </xdr:nvSpPr>
      <xdr:spPr>
        <a:xfrm>
          <a:off x="14325111" y="1582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59,320</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3142</xdr:rowOff>
    </xdr:from>
    <xdr:to>
      <xdr:col>20</xdr:col>
      <xdr:colOff>9525</xdr:colOff>
      <xdr:row>94</xdr:row>
      <xdr:rowOff>104742</xdr:rowOff>
    </xdr:to>
    <xdr:sp macro="" textlink="">
      <xdr:nvSpPr>
        <xdr:cNvPr id="716" name="円/楕円 715"/>
        <xdr:cNvSpPr/>
      </xdr:nvSpPr>
      <xdr:spPr>
        <a:xfrm>
          <a:off x="13652500" y="1611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121269</xdr:rowOff>
    </xdr:from>
    <xdr:ext cx="534377" cy="259045"/>
    <xdr:sp macro="" textlink="">
      <xdr:nvSpPr>
        <xdr:cNvPr id="717" name="テキスト ボックス 716"/>
        <xdr:cNvSpPr txBox="1"/>
      </xdr:nvSpPr>
      <xdr:spPr>
        <a:xfrm>
          <a:off x="13436111" y="1589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55,252</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49940</xdr:rowOff>
    </xdr:from>
    <xdr:to>
      <xdr:col>18</xdr:col>
      <xdr:colOff>492125</xdr:colOff>
      <xdr:row>94</xdr:row>
      <xdr:rowOff>151540</xdr:rowOff>
    </xdr:to>
    <xdr:sp macro="" textlink="">
      <xdr:nvSpPr>
        <xdr:cNvPr id="718" name="円/楕円 717"/>
        <xdr:cNvSpPr/>
      </xdr:nvSpPr>
      <xdr:spPr>
        <a:xfrm>
          <a:off x="12763500" y="1616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168067</xdr:rowOff>
    </xdr:from>
    <xdr:ext cx="534377" cy="259045"/>
    <xdr:sp macro="" textlink="">
      <xdr:nvSpPr>
        <xdr:cNvPr id="719" name="テキスト ボックス 718"/>
        <xdr:cNvSpPr txBox="1"/>
      </xdr:nvSpPr>
      <xdr:spPr>
        <a:xfrm>
          <a:off x="12547111" y="1594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9" name="テキスト ボックス 73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1" name="テキスト ボックス 74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34</xdr:row>
      <xdr:rowOff>44123</xdr:rowOff>
    </xdr:from>
    <xdr:to>
      <xdr:col>32</xdr:col>
      <xdr:colOff>186689</xdr:colOff>
      <xdr:row>39</xdr:row>
      <xdr:rowOff>98878</xdr:rowOff>
    </xdr:to>
    <xdr:cxnSp macro="">
      <xdr:nvCxnSpPr>
        <xdr:cNvPr id="745" name="直線コネクタ 744"/>
        <xdr:cNvCxnSpPr/>
      </xdr:nvCxnSpPr>
      <xdr:spPr>
        <a:xfrm flipV="1">
          <a:off x="22159595" y="5873423"/>
          <a:ext cx="1269" cy="912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124114</xdr:rowOff>
    </xdr:from>
    <xdr:ext cx="249299" cy="259045"/>
    <xdr:sp macro="" textlink="">
      <xdr:nvSpPr>
        <xdr:cNvPr id="746" name="諸支出金最小値テキスト"/>
        <xdr:cNvSpPr txBox="1"/>
      </xdr:nvSpPr>
      <xdr:spPr>
        <a:xfrm>
          <a:off x="22212300" y="6810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32</xdr:row>
      <xdr:rowOff>162250</xdr:rowOff>
    </xdr:from>
    <xdr:ext cx="469744" cy="259045"/>
    <xdr:sp macro="" textlink="">
      <xdr:nvSpPr>
        <xdr:cNvPr id="748" name="諸支出金最大値テキスト"/>
        <xdr:cNvSpPr txBox="1"/>
      </xdr:nvSpPr>
      <xdr:spPr>
        <a:xfrm>
          <a:off x="22212300" y="564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34</xdr:row>
      <xdr:rowOff>44123</xdr:rowOff>
    </xdr:from>
    <xdr:to>
      <xdr:col>32</xdr:col>
      <xdr:colOff>276225</xdr:colOff>
      <xdr:row>34</xdr:row>
      <xdr:rowOff>44123</xdr:rowOff>
    </xdr:to>
    <xdr:cxnSp macro="">
      <xdr:nvCxnSpPr>
        <xdr:cNvPr id="749" name="直線コネクタ 748"/>
        <xdr:cNvCxnSpPr/>
      </xdr:nvCxnSpPr>
      <xdr:spPr>
        <a:xfrm>
          <a:off x="22072600" y="5873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98443</xdr:rowOff>
    </xdr:from>
    <xdr:to>
      <xdr:col>32</xdr:col>
      <xdr:colOff>187325</xdr:colOff>
      <xdr:row>39</xdr:row>
      <xdr:rowOff>98443</xdr:rowOff>
    </xdr:to>
    <xdr:cxnSp macro="">
      <xdr:nvCxnSpPr>
        <xdr:cNvPr id="750" name="直線コネクタ 749"/>
        <xdr:cNvCxnSpPr/>
      </xdr:nvCxnSpPr>
      <xdr:spPr>
        <a:xfrm>
          <a:off x="21323300" y="67849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41564</xdr:rowOff>
    </xdr:from>
    <xdr:ext cx="378565" cy="259045"/>
    <xdr:sp macro="" textlink="">
      <xdr:nvSpPr>
        <xdr:cNvPr id="751" name="諸支出金平均値テキスト"/>
        <xdr:cNvSpPr txBox="1"/>
      </xdr:nvSpPr>
      <xdr:spPr>
        <a:xfrm>
          <a:off x="22212300" y="65566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18687</xdr:rowOff>
    </xdr:from>
    <xdr:to>
      <xdr:col>32</xdr:col>
      <xdr:colOff>238125</xdr:colOff>
      <xdr:row>39</xdr:row>
      <xdr:rowOff>120287</xdr:rowOff>
    </xdr:to>
    <xdr:sp macro="" textlink="">
      <xdr:nvSpPr>
        <xdr:cNvPr id="752" name="フローチャート : 判断 751"/>
        <xdr:cNvSpPr/>
      </xdr:nvSpPr>
      <xdr:spPr>
        <a:xfrm>
          <a:off x="22110700" y="670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97028</xdr:rowOff>
    </xdr:from>
    <xdr:to>
      <xdr:col>31</xdr:col>
      <xdr:colOff>34925</xdr:colOff>
      <xdr:row>39</xdr:row>
      <xdr:rowOff>98443</xdr:rowOff>
    </xdr:to>
    <xdr:cxnSp macro="">
      <xdr:nvCxnSpPr>
        <xdr:cNvPr id="753" name="直線コネクタ 752"/>
        <xdr:cNvCxnSpPr/>
      </xdr:nvCxnSpPr>
      <xdr:spPr>
        <a:xfrm>
          <a:off x="20434300" y="6783578"/>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23368</xdr:rowOff>
    </xdr:from>
    <xdr:to>
      <xdr:col>31</xdr:col>
      <xdr:colOff>85725</xdr:colOff>
      <xdr:row>39</xdr:row>
      <xdr:rowOff>124968</xdr:rowOff>
    </xdr:to>
    <xdr:sp macro="" textlink="">
      <xdr:nvSpPr>
        <xdr:cNvPr id="754" name="フローチャート : 判断 753"/>
        <xdr:cNvSpPr/>
      </xdr:nvSpPr>
      <xdr:spPr>
        <a:xfrm>
          <a:off x="21272500" y="670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141495</xdr:rowOff>
    </xdr:from>
    <xdr:ext cx="378565" cy="259045"/>
    <xdr:sp macro="" textlink="">
      <xdr:nvSpPr>
        <xdr:cNvPr id="755" name="テキスト ボックス 754"/>
        <xdr:cNvSpPr txBox="1"/>
      </xdr:nvSpPr>
      <xdr:spPr>
        <a:xfrm>
          <a:off x="21134017" y="6485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158206</xdr:rowOff>
    </xdr:from>
    <xdr:to>
      <xdr:col>29</xdr:col>
      <xdr:colOff>517525</xdr:colOff>
      <xdr:row>39</xdr:row>
      <xdr:rowOff>97028</xdr:rowOff>
    </xdr:to>
    <xdr:cxnSp macro="">
      <xdr:nvCxnSpPr>
        <xdr:cNvPr id="756" name="直線コネクタ 755"/>
        <xdr:cNvCxnSpPr/>
      </xdr:nvCxnSpPr>
      <xdr:spPr>
        <a:xfrm>
          <a:off x="19545300" y="5301706"/>
          <a:ext cx="889000" cy="148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25872</xdr:rowOff>
    </xdr:from>
    <xdr:to>
      <xdr:col>29</xdr:col>
      <xdr:colOff>568325</xdr:colOff>
      <xdr:row>39</xdr:row>
      <xdr:rowOff>127472</xdr:rowOff>
    </xdr:to>
    <xdr:sp macro="" textlink="">
      <xdr:nvSpPr>
        <xdr:cNvPr id="757" name="フローチャート : 判断 756"/>
        <xdr:cNvSpPr/>
      </xdr:nvSpPr>
      <xdr:spPr>
        <a:xfrm>
          <a:off x="20383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143999</xdr:rowOff>
    </xdr:from>
    <xdr:ext cx="378565" cy="259045"/>
    <xdr:sp macro="" textlink="">
      <xdr:nvSpPr>
        <xdr:cNvPr id="758" name="テキスト ボックス 757"/>
        <xdr:cNvSpPr txBox="1"/>
      </xdr:nvSpPr>
      <xdr:spPr>
        <a:xfrm>
          <a:off x="20245017" y="648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158206</xdr:rowOff>
    </xdr:from>
    <xdr:to>
      <xdr:col>28</xdr:col>
      <xdr:colOff>314325</xdr:colOff>
      <xdr:row>39</xdr:row>
      <xdr:rowOff>98552</xdr:rowOff>
    </xdr:to>
    <xdr:cxnSp macro="">
      <xdr:nvCxnSpPr>
        <xdr:cNvPr id="759" name="直線コネクタ 758"/>
        <xdr:cNvCxnSpPr/>
      </xdr:nvCxnSpPr>
      <xdr:spPr>
        <a:xfrm flipV="1">
          <a:off x="18656300" y="5301706"/>
          <a:ext cx="889000" cy="148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28158</xdr:rowOff>
    </xdr:from>
    <xdr:to>
      <xdr:col>28</xdr:col>
      <xdr:colOff>365125</xdr:colOff>
      <xdr:row>39</xdr:row>
      <xdr:rowOff>129758</xdr:rowOff>
    </xdr:to>
    <xdr:sp macro="" textlink="">
      <xdr:nvSpPr>
        <xdr:cNvPr id="760" name="フローチャート : 判断 759"/>
        <xdr:cNvSpPr/>
      </xdr:nvSpPr>
      <xdr:spPr>
        <a:xfrm>
          <a:off x="19494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120885</xdr:rowOff>
    </xdr:from>
    <xdr:ext cx="378565" cy="259045"/>
    <xdr:sp macro="" textlink="">
      <xdr:nvSpPr>
        <xdr:cNvPr id="761" name="テキスト ボックス 760"/>
        <xdr:cNvSpPr txBox="1"/>
      </xdr:nvSpPr>
      <xdr:spPr>
        <a:xfrm>
          <a:off x="19356017" y="6807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171196</xdr:rowOff>
    </xdr:from>
    <xdr:to>
      <xdr:col>27</xdr:col>
      <xdr:colOff>161925</xdr:colOff>
      <xdr:row>39</xdr:row>
      <xdr:rowOff>101346</xdr:rowOff>
    </xdr:to>
    <xdr:sp macro="" textlink="">
      <xdr:nvSpPr>
        <xdr:cNvPr id="762" name="フローチャート : 判断 761"/>
        <xdr:cNvSpPr/>
      </xdr:nvSpPr>
      <xdr:spPr>
        <a:xfrm>
          <a:off x="18605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117873</xdr:rowOff>
    </xdr:from>
    <xdr:ext cx="378565" cy="259045"/>
    <xdr:sp macro="" textlink="">
      <xdr:nvSpPr>
        <xdr:cNvPr id="763" name="テキスト ボックス 762"/>
        <xdr:cNvSpPr txBox="1"/>
      </xdr:nvSpPr>
      <xdr:spPr>
        <a:xfrm>
          <a:off x="18467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47643</xdr:rowOff>
    </xdr:from>
    <xdr:to>
      <xdr:col>32</xdr:col>
      <xdr:colOff>238125</xdr:colOff>
      <xdr:row>39</xdr:row>
      <xdr:rowOff>149243</xdr:rowOff>
    </xdr:to>
    <xdr:sp macro="" textlink="">
      <xdr:nvSpPr>
        <xdr:cNvPr id="769" name="円/楕円 768"/>
        <xdr:cNvSpPr/>
      </xdr:nvSpPr>
      <xdr:spPr>
        <a:xfrm>
          <a:off x="22110700" y="673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168564</xdr:rowOff>
    </xdr:from>
    <xdr:ext cx="249299" cy="259045"/>
    <xdr:sp macro="" textlink="">
      <xdr:nvSpPr>
        <xdr:cNvPr id="770" name="諸支出金該当値テキスト"/>
        <xdr:cNvSpPr txBox="1"/>
      </xdr:nvSpPr>
      <xdr:spPr>
        <a:xfrm>
          <a:off x="22212300" y="6683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47643</xdr:rowOff>
    </xdr:from>
    <xdr:to>
      <xdr:col>31</xdr:col>
      <xdr:colOff>85725</xdr:colOff>
      <xdr:row>39</xdr:row>
      <xdr:rowOff>149243</xdr:rowOff>
    </xdr:to>
    <xdr:sp macro="" textlink="">
      <xdr:nvSpPr>
        <xdr:cNvPr id="771" name="円/楕円 770"/>
        <xdr:cNvSpPr/>
      </xdr:nvSpPr>
      <xdr:spPr>
        <a:xfrm>
          <a:off x="21272500" y="673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140370</xdr:rowOff>
    </xdr:from>
    <xdr:ext cx="249299" cy="259045"/>
    <xdr:sp macro="" textlink="">
      <xdr:nvSpPr>
        <xdr:cNvPr id="772" name="テキスト ボックス 771"/>
        <xdr:cNvSpPr txBox="1"/>
      </xdr:nvSpPr>
      <xdr:spPr>
        <a:xfrm>
          <a:off x="21198649" y="68269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46228</xdr:rowOff>
    </xdr:from>
    <xdr:to>
      <xdr:col>29</xdr:col>
      <xdr:colOff>568325</xdr:colOff>
      <xdr:row>39</xdr:row>
      <xdr:rowOff>147828</xdr:rowOff>
    </xdr:to>
    <xdr:sp macro="" textlink="">
      <xdr:nvSpPr>
        <xdr:cNvPr id="773" name="円/楕円 772"/>
        <xdr:cNvSpPr/>
      </xdr:nvSpPr>
      <xdr:spPr>
        <a:xfrm>
          <a:off x="20383500" y="673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138955</xdr:rowOff>
    </xdr:from>
    <xdr:ext cx="313932" cy="259045"/>
    <xdr:sp macro="" textlink="">
      <xdr:nvSpPr>
        <xdr:cNvPr id="774" name="テキスト ボックス 773"/>
        <xdr:cNvSpPr txBox="1"/>
      </xdr:nvSpPr>
      <xdr:spPr>
        <a:xfrm>
          <a:off x="20277333" y="68255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107406</xdr:rowOff>
    </xdr:from>
    <xdr:to>
      <xdr:col>28</xdr:col>
      <xdr:colOff>365125</xdr:colOff>
      <xdr:row>31</xdr:row>
      <xdr:rowOff>37556</xdr:rowOff>
    </xdr:to>
    <xdr:sp macro="" textlink="">
      <xdr:nvSpPr>
        <xdr:cNvPr id="775" name="円/楕円 774"/>
        <xdr:cNvSpPr/>
      </xdr:nvSpPr>
      <xdr:spPr>
        <a:xfrm>
          <a:off x="19494500" y="52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29</xdr:row>
      <xdr:rowOff>54083</xdr:rowOff>
    </xdr:from>
    <xdr:ext cx="534377" cy="259045"/>
    <xdr:sp macro="" textlink="">
      <xdr:nvSpPr>
        <xdr:cNvPr id="776" name="テキスト ボックス 775"/>
        <xdr:cNvSpPr txBox="1"/>
      </xdr:nvSpPr>
      <xdr:spPr>
        <a:xfrm>
          <a:off x="19278111" y="502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47752</xdr:rowOff>
    </xdr:from>
    <xdr:to>
      <xdr:col>27</xdr:col>
      <xdr:colOff>161925</xdr:colOff>
      <xdr:row>39</xdr:row>
      <xdr:rowOff>149352</xdr:rowOff>
    </xdr:to>
    <xdr:sp macro="" textlink="">
      <xdr:nvSpPr>
        <xdr:cNvPr id="777" name="円/楕円 776"/>
        <xdr:cNvSpPr/>
      </xdr:nvSpPr>
      <xdr:spPr>
        <a:xfrm>
          <a:off x="18605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140479</xdr:rowOff>
    </xdr:from>
    <xdr:ext cx="249299" cy="259045"/>
    <xdr:sp macro="" textlink="">
      <xdr:nvSpPr>
        <xdr:cNvPr id="778" name="テキスト ボックス 777"/>
        <xdr:cNvSpPr txBox="1"/>
      </xdr:nvSpPr>
      <xdr:spPr>
        <a:xfrm>
          <a:off x="18531649"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92" name="テキスト ボックス 79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4" name="テキスト ボックス 79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6" name="テキスト ボックス 79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8" name="テキスト ボックス 79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0" name="テキスト ボックス 79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802" name="直線コネクタ 80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6" name="直線コネクタ 80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9" name="フローチャート : 判断 80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11" name="フローチャート : 判断 81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12" name="テキスト ボックス 811"/>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4" name="フローチャート : 判断 813"/>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5" name="テキスト ボックス 81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7" name="フローチャート :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8" name="テキスト ボックス 81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19" name="フローチャート : 判断 818"/>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20" name="テキスト ボックス 819"/>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6" name="円/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8" name="円/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9" name="テキスト ボックス 828"/>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30" name="円/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31" name="テキスト ボックス 830"/>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32" name="円/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3" name="テキスト ボックス 83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4" name="円/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35" name="テキスト ボックス 834"/>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商工費、土木費、公債費等について、人口１人当たり決算額は類似団体平均を上回っている。</a:t>
          </a:r>
          <a:endParaRPr kumimoji="1" lang="en-US" altLang="ja-JP" sz="1300">
            <a:latin typeface="ＭＳ Ｐゴシック"/>
          </a:endParaRPr>
        </a:p>
        <a:p>
          <a:r>
            <a:rPr kumimoji="1" lang="ja-JP" altLang="en-US" sz="1300">
              <a:latin typeface="ＭＳ Ｐゴシック"/>
            </a:rPr>
            <a:t>商工費については、制度融資預託金の減額が続いているものの、類似団体平均を上回っている。</a:t>
          </a:r>
          <a:endParaRPr kumimoji="1" lang="en-US" altLang="ja-JP" sz="1300">
            <a:latin typeface="ＭＳ Ｐゴシック"/>
          </a:endParaRPr>
        </a:p>
        <a:p>
          <a:r>
            <a:rPr kumimoji="1" lang="ja-JP" altLang="en-US" sz="1300">
              <a:latin typeface="ＭＳ Ｐゴシック"/>
            </a:rPr>
            <a:t>土木費については、</a:t>
          </a:r>
          <a:r>
            <a:rPr kumimoji="1" lang="ja-JP" altLang="ja-JP" sz="1300">
              <a:solidFill>
                <a:schemeClr val="dk1"/>
              </a:solidFill>
              <a:effectLst/>
              <a:latin typeface="+mn-lt"/>
              <a:ea typeface="+mn-ea"/>
              <a:cs typeface="+mn-cs"/>
            </a:rPr>
            <a:t>新市建設計画に基づき実施してきた道路整備事業</a:t>
          </a:r>
          <a:r>
            <a:rPr kumimoji="1" lang="ja-JP" altLang="en-US" sz="1300">
              <a:solidFill>
                <a:schemeClr val="dk1"/>
              </a:solidFill>
              <a:effectLst/>
              <a:latin typeface="+mn-lt"/>
              <a:ea typeface="+mn-ea"/>
              <a:cs typeface="+mn-cs"/>
            </a:rPr>
            <a:t>が概ね終了したため、前年度と比較し大きく減額しているが、類似団体平均を上回っている。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公債費については、合併特例債や臨時財政対策債などの償還金が増額している。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新潟県三条市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市税収入の増、入札等による適正な予算執行により予算執行残額が発生したため、歳入と歳出の差である決算余剰金の一部を財政調整基金に積み立てることができたことから残高が増加した。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しかし、今後は普通交付税の減少、公債費や扶助費等の義務的経費、老朽化する公共施設の維持補修費などの財政負担により、当分の間残高の減少が続くことが見込まれるが、持続可能な財政基盤を堅持するため、中長期的な視点を持った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新潟県三条市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歳入においては地方消費税交付金や普通交付税の減額、歳出においては公債費の増などにより</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年度の一般会計決算の黒字額は減額した。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また、国民健康保険事業特別会計においては、保険税率の引上げに伴う保険税収入の増や保険給付費の減少などにより、決算は黒字となった。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新潟県三条市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の増の要因として、合併特例債、臨時財政対策債及び退職手当債などの償還金が増額している。交付税算入率の高い合併特例債や臨時財政対策債の償還金が増額したことに伴い、算入公債費等が増加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新潟県三条市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地方債の償還により、地方債残高が減少したことや、余剰金を財源とした財政調整基金への積立等により充当可能基金が増加したことに伴い将来負担比率</a:t>
          </a:r>
          <a:r>
            <a:rPr kumimoji="1" lang="ja-JP" altLang="en-US" sz="1400">
              <a:solidFill>
                <a:schemeClr val="dk1"/>
              </a:solidFill>
              <a:effectLst/>
              <a:latin typeface="+mn-lt"/>
              <a:ea typeface="+mn-ea"/>
              <a:cs typeface="+mn-cs"/>
            </a:rPr>
            <a:t>の分子が減少した。</a:t>
          </a:r>
          <a:endParaRPr lang="ja-JP" altLang="ja-JP" sz="1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新潟県三条市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100,069
99,615
431.97
45,006,346
44,450,725
303,537
25,381,495
70,342,712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115.7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新潟県三条市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100,069
99,615
431.97
45,006,346
44,450,725
303,537
25,381,495
70,342,712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115.7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新潟県三条市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100,069
99,615
431.97
45,006,346
44,450,725
303,537
25,381,495
70,342,712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115.7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45006346</v>
      </c>
      <c r="BO4" s="381"/>
      <c r="BP4" s="381"/>
      <c r="BQ4" s="381"/>
      <c r="BR4" s="381"/>
      <c r="BS4" s="381"/>
      <c r="BT4" s="381"/>
      <c r="BU4" s="382"/>
      <c r="BV4" s="380">
        <v>50304524</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1.2</v>
      </c>
      <c r="CU4" s="387"/>
      <c r="CV4" s="387"/>
      <c r="CW4" s="387"/>
      <c r="CX4" s="387"/>
      <c r="CY4" s="387"/>
      <c r="CZ4" s="387"/>
      <c r="DA4" s="388"/>
      <c r="DB4" s="386">
        <v>5.6</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44450725</v>
      </c>
      <c r="BO5" s="418"/>
      <c r="BP5" s="418"/>
      <c r="BQ5" s="418"/>
      <c r="BR5" s="418"/>
      <c r="BS5" s="418"/>
      <c r="BT5" s="418"/>
      <c r="BU5" s="419"/>
      <c r="BV5" s="417">
        <v>48035775</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95.6</v>
      </c>
      <c r="CU5" s="415"/>
      <c r="CV5" s="415"/>
      <c r="CW5" s="415"/>
      <c r="CX5" s="415"/>
      <c r="CY5" s="415"/>
      <c r="CZ5" s="415"/>
      <c r="DA5" s="416"/>
      <c r="DB5" s="414">
        <v>92.8</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555621</v>
      </c>
      <c r="BO6" s="418"/>
      <c r="BP6" s="418"/>
      <c r="BQ6" s="418"/>
      <c r="BR6" s="418"/>
      <c r="BS6" s="418"/>
      <c r="BT6" s="418"/>
      <c r="BU6" s="419"/>
      <c r="BV6" s="417">
        <v>2268749</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101.8</v>
      </c>
      <c r="CU6" s="455"/>
      <c r="CV6" s="455"/>
      <c r="CW6" s="455"/>
      <c r="CX6" s="455"/>
      <c r="CY6" s="455"/>
      <c r="CZ6" s="455"/>
      <c r="DA6" s="456"/>
      <c r="DB6" s="454">
        <v>100.4</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252084</v>
      </c>
      <c r="BO7" s="418"/>
      <c r="BP7" s="418"/>
      <c r="BQ7" s="418"/>
      <c r="BR7" s="418"/>
      <c r="BS7" s="418"/>
      <c r="BT7" s="418"/>
      <c r="BU7" s="419"/>
      <c r="BV7" s="417">
        <v>813828</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25381495</v>
      </c>
      <c r="CU7" s="418"/>
      <c r="CV7" s="418"/>
      <c r="CW7" s="418"/>
      <c r="CX7" s="418"/>
      <c r="CY7" s="418"/>
      <c r="CZ7" s="418"/>
      <c r="DA7" s="419"/>
      <c r="DB7" s="417">
        <v>25760071</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78</v>
      </c>
      <c r="AV8" s="450"/>
      <c r="AW8" s="450"/>
      <c r="AX8" s="450"/>
      <c r="AY8" s="451" t="s">
        <v>93</v>
      </c>
      <c r="AZ8" s="452"/>
      <c r="BA8" s="452"/>
      <c r="BB8" s="452"/>
      <c r="BC8" s="452"/>
      <c r="BD8" s="452"/>
      <c r="BE8" s="452"/>
      <c r="BF8" s="452"/>
      <c r="BG8" s="452"/>
      <c r="BH8" s="452"/>
      <c r="BI8" s="452"/>
      <c r="BJ8" s="452"/>
      <c r="BK8" s="452"/>
      <c r="BL8" s="452"/>
      <c r="BM8" s="453"/>
      <c r="BN8" s="417">
        <v>303537</v>
      </c>
      <c r="BO8" s="418"/>
      <c r="BP8" s="418"/>
      <c r="BQ8" s="418"/>
      <c r="BR8" s="418"/>
      <c r="BS8" s="418"/>
      <c r="BT8" s="418"/>
      <c r="BU8" s="419"/>
      <c r="BV8" s="417">
        <v>1454921</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0.61</v>
      </c>
      <c r="CU8" s="458"/>
      <c r="CV8" s="458"/>
      <c r="CW8" s="458"/>
      <c r="CX8" s="458"/>
      <c r="CY8" s="458"/>
      <c r="CZ8" s="458"/>
      <c r="DA8" s="459"/>
      <c r="DB8" s="457">
        <v>0.62</v>
      </c>
      <c r="DC8" s="458"/>
      <c r="DD8" s="458"/>
      <c r="DE8" s="458"/>
      <c r="DF8" s="458"/>
      <c r="DG8" s="458"/>
      <c r="DH8" s="458"/>
      <c r="DI8" s="459"/>
      <c r="DJ8" s="139"/>
      <c r="DK8" s="139"/>
      <c r="DL8" s="139"/>
      <c r="DM8" s="139"/>
      <c r="DN8" s="139"/>
      <c r="DO8" s="139"/>
    </row>
    <row r="9" spans="1:119" ht="18.75" customHeight="1" thickBot="1">
      <c r="A9" s="140"/>
      <c r="B9" s="411" t="s">
        <v>95</v>
      </c>
      <c r="C9" s="412"/>
      <c r="D9" s="412"/>
      <c r="E9" s="412"/>
      <c r="F9" s="412"/>
      <c r="G9" s="412"/>
      <c r="H9" s="412"/>
      <c r="I9" s="412"/>
      <c r="J9" s="412"/>
      <c r="K9" s="460"/>
      <c r="L9" s="461" t="s">
        <v>96</v>
      </c>
      <c r="M9" s="462"/>
      <c r="N9" s="462"/>
      <c r="O9" s="462"/>
      <c r="P9" s="462"/>
      <c r="Q9" s="463"/>
      <c r="R9" s="464">
        <v>99192</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78</v>
      </c>
      <c r="AV9" s="450"/>
      <c r="AW9" s="450"/>
      <c r="AX9" s="450"/>
      <c r="AY9" s="451" t="s">
        <v>99</v>
      </c>
      <c r="AZ9" s="452"/>
      <c r="BA9" s="452"/>
      <c r="BB9" s="452"/>
      <c r="BC9" s="452"/>
      <c r="BD9" s="452"/>
      <c r="BE9" s="452"/>
      <c r="BF9" s="452"/>
      <c r="BG9" s="452"/>
      <c r="BH9" s="452"/>
      <c r="BI9" s="452"/>
      <c r="BJ9" s="452"/>
      <c r="BK9" s="452"/>
      <c r="BL9" s="452"/>
      <c r="BM9" s="453"/>
      <c r="BN9" s="417">
        <v>-1151384</v>
      </c>
      <c r="BO9" s="418"/>
      <c r="BP9" s="418"/>
      <c r="BQ9" s="418"/>
      <c r="BR9" s="418"/>
      <c r="BS9" s="418"/>
      <c r="BT9" s="418"/>
      <c r="BU9" s="419"/>
      <c r="BV9" s="417">
        <v>1073641</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23.7</v>
      </c>
      <c r="CU9" s="415"/>
      <c r="CV9" s="415"/>
      <c r="CW9" s="415"/>
      <c r="CX9" s="415"/>
      <c r="CY9" s="415"/>
      <c r="CZ9" s="415"/>
      <c r="DA9" s="416"/>
      <c r="DB9" s="414">
        <v>21.8</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101</v>
      </c>
      <c r="M10" s="447"/>
      <c r="N10" s="447"/>
      <c r="O10" s="447"/>
      <c r="P10" s="447"/>
      <c r="Q10" s="448"/>
      <c r="R10" s="468">
        <v>102292</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v>389515</v>
      </c>
      <c r="BO10" s="418"/>
      <c r="BP10" s="418"/>
      <c r="BQ10" s="418"/>
      <c r="BR10" s="418"/>
      <c r="BS10" s="418"/>
      <c r="BT10" s="418"/>
      <c r="BU10" s="419"/>
      <c r="BV10" s="417">
        <v>198109</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109</v>
      </c>
      <c r="AV11" s="450"/>
      <c r="AW11" s="450"/>
      <c r="AX11" s="450"/>
      <c r="AY11" s="451" t="s">
        <v>110</v>
      </c>
      <c r="AZ11" s="452"/>
      <c r="BA11" s="452"/>
      <c r="BB11" s="452"/>
      <c r="BC11" s="452"/>
      <c r="BD11" s="452"/>
      <c r="BE11" s="452"/>
      <c r="BF11" s="452"/>
      <c r="BG11" s="452"/>
      <c r="BH11" s="452"/>
      <c r="BI11" s="452"/>
      <c r="BJ11" s="452"/>
      <c r="BK11" s="452"/>
      <c r="BL11" s="452"/>
      <c r="BM11" s="453"/>
      <c r="BN11" s="417">
        <v>3600</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100069</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497854</v>
      </c>
      <c r="BO12" s="418"/>
      <c r="BP12" s="418"/>
      <c r="BQ12" s="418"/>
      <c r="BR12" s="418"/>
      <c r="BS12" s="418"/>
      <c r="BT12" s="418"/>
      <c r="BU12" s="419"/>
      <c r="BV12" s="417">
        <v>98498</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99615</v>
      </c>
      <c r="S13" s="499"/>
      <c r="T13" s="499"/>
      <c r="U13" s="499"/>
      <c r="V13" s="500"/>
      <c r="W13" s="433" t="s">
        <v>123</v>
      </c>
      <c r="X13" s="434"/>
      <c r="Y13" s="434"/>
      <c r="Z13" s="434"/>
      <c r="AA13" s="434"/>
      <c r="AB13" s="424"/>
      <c r="AC13" s="468">
        <v>2343</v>
      </c>
      <c r="AD13" s="469"/>
      <c r="AE13" s="469"/>
      <c r="AF13" s="469"/>
      <c r="AG13" s="508"/>
      <c r="AH13" s="468">
        <v>2135</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-1256123</v>
      </c>
      <c r="BO13" s="418"/>
      <c r="BP13" s="418"/>
      <c r="BQ13" s="418"/>
      <c r="BR13" s="418"/>
      <c r="BS13" s="418"/>
      <c r="BT13" s="418"/>
      <c r="BU13" s="419"/>
      <c r="BV13" s="417">
        <v>1173252</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14.6</v>
      </c>
      <c r="CU13" s="415"/>
      <c r="CV13" s="415"/>
      <c r="CW13" s="415"/>
      <c r="CX13" s="415"/>
      <c r="CY13" s="415"/>
      <c r="CZ13" s="415"/>
      <c r="DA13" s="416"/>
      <c r="DB13" s="414">
        <v>14.4</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100884</v>
      </c>
      <c r="S14" s="499"/>
      <c r="T14" s="499"/>
      <c r="U14" s="499"/>
      <c r="V14" s="500"/>
      <c r="W14" s="407"/>
      <c r="X14" s="408"/>
      <c r="Y14" s="408"/>
      <c r="Z14" s="408"/>
      <c r="AA14" s="408"/>
      <c r="AB14" s="397"/>
      <c r="AC14" s="501">
        <v>4.7</v>
      </c>
      <c r="AD14" s="502"/>
      <c r="AE14" s="502"/>
      <c r="AF14" s="502"/>
      <c r="AG14" s="503"/>
      <c r="AH14" s="501">
        <v>4.3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115.7</v>
      </c>
      <c r="CU14" s="513"/>
      <c r="CV14" s="513"/>
      <c r="CW14" s="513"/>
      <c r="CX14" s="513"/>
      <c r="CY14" s="513"/>
      <c r="CZ14" s="513"/>
      <c r="DA14" s="514"/>
      <c r="DB14" s="512">
        <v>127.3</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100444</v>
      </c>
      <c r="S15" s="499"/>
      <c r="T15" s="499"/>
      <c r="U15" s="499"/>
      <c r="V15" s="500"/>
      <c r="W15" s="433" t="s">
        <v>130</v>
      </c>
      <c r="X15" s="434"/>
      <c r="Y15" s="434"/>
      <c r="Z15" s="434"/>
      <c r="AA15" s="434"/>
      <c r="AB15" s="424"/>
      <c r="AC15" s="468">
        <v>18432</v>
      </c>
      <c r="AD15" s="469"/>
      <c r="AE15" s="469"/>
      <c r="AF15" s="469"/>
      <c r="AG15" s="508"/>
      <c r="AH15" s="468">
        <v>18105</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11766180</v>
      </c>
      <c r="BO15" s="381"/>
      <c r="BP15" s="381"/>
      <c r="BQ15" s="381"/>
      <c r="BR15" s="381"/>
      <c r="BS15" s="381"/>
      <c r="BT15" s="381"/>
      <c r="BU15" s="382"/>
      <c r="BV15" s="380">
        <v>11539967</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36.6</v>
      </c>
      <c r="AD16" s="502"/>
      <c r="AE16" s="502"/>
      <c r="AF16" s="502"/>
      <c r="AG16" s="503"/>
      <c r="AH16" s="501">
        <v>36.299999999999997</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19732026</v>
      </c>
      <c r="BO16" s="418"/>
      <c r="BP16" s="418"/>
      <c r="BQ16" s="418"/>
      <c r="BR16" s="418"/>
      <c r="BS16" s="418"/>
      <c r="BT16" s="418"/>
      <c r="BU16" s="419"/>
      <c r="BV16" s="417">
        <v>19369480</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29535</v>
      </c>
      <c r="AD17" s="469"/>
      <c r="AE17" s="469"/>
      <c r="AF17" s="469"/>
      <c r="AG17" s="508"/>
      <c r="AH17" s="468">
        <v>29612</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15014091</v>
      </c>
      <c r="BO17" s="418"/>
      <c r="BP17" s="418"/>
      <c r="BQ17" s="418"/>
      <c r="BR17" s="418"/>
      <c r="BS17" s="418"/>
      <c r="BT17" s="418"/>
      <c r="BU17" s="419"/>
      <c r="BV17" s="417">
        <v>14741757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139</v>
      </c>
      <c r="C18" s="460"/>
      <c r="D18" s="460"/>
      <c r="E18" s="529"/>
      <c r="F18" s="529"/>
      <c r="G18" s="529"/>
      <c r="H18" s="529"/>
      <c r="I18" s="529"/>
      <c r="J18" s="529"/>
      <c r="K18" s="529"/>
      <c r="L18" s="530">
        <v>431.97</v>
      </c>
      <c r="M18" s="530"/>
      <c r="N18" s="530"/>
      <c r="O18" s="530"/>
      <c r="P18" s="530"/>
      <c r="Q18" s="530"/>
      <c r="R18" s="531"/>
      <c r="S18" s="531"/>
      <c r="T18" s="531"/>
      <c r="U18" s="531"/>
      <c r="V18" s="532"/>
      <c r="W18" s="435"/>
      <c r="X18" s="436"/>
      <c r="Y18" s="436"/>
      <c r="Z18" s="436"/>
      <c r="AA18" s="436"/>
      <c r="AB18" s="427"/>
      <c r="AC18" s="533">
        <v>58.7</v>
      </c>
      <c r="AD18" s="534"/>
      <c r="AE18" s="534"/>
      <c r="AF18" s="534"/>
      <c r="AG18" s="535"/>
      <c r="AH18" s="533">
        <v>59.4</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24742116</v>
      </c>
      <c r="BO18" s="418"/>
      <c r="BP18" s="418"/>
      <c r="BQ18" s="418"/>
      <c r="BR18" s="418"/>
      <c r="BS18" s="418"/>
      <c r="BT18" s="418"/>
      <c r="BU18" s="419"/>
      <c r="BV18" s="417">
        <v>24605292</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141</v>
      </c>
      <c r="C19" s="460"/>
      <c r="D19" s="460"/>
      <c r="E19" s="529"/>
      <c r="F19" s="529"/>
      <c r="G19" s="529"/>
      <c r="H19" s="529"/>
      <c r="I19" s="529"/>
      <c r="J19" s="529"/>
      <c r="K19" s="529"/>
      <c r="L19" s="537">
        <v>230</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28673384</v>
      </c>
      <c r="BO19" s="418"/>
      <c r="BP19" s="418"/>
      <c r="BQ19" s="418"/>
      <c r="BR19" s="418"/>
      <c r="BS19" s="418"/>
      <c r="BT19" s="418"/>
      <c r="BU19" s="419"/>
      <c r="BV19" s="417">
        <v>29609585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143</v>
      </c>
      <c r="C20" s="460"/>
      <c r="D20" s="460"/>
      <c r="E20" s="529"/>
      <c r="F20" s="529"/>
      <c r="G20" s="529"/>
      <c r="H20" s="529"/>
      <c r="I20" s="529"/>
      <c r="J20" s="529"/>
      <c r="K20" s="529"/>
      <c r="L20" s="537">
        <v>33201</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70342712</v>
      </c>
      <c r="BO23" s="418"/>
      <c r="BP23" s="418"/>
      <c r="BQ23" s="418"/>
      <c r="BR23" s="418"/>
      <c r="BS23" s="418"/>
      <c r="BT23" s="418"/>
      <c r="BU23" s="419"/>
      <c r="BV23" s="417">
        <v>72204668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152</v>
      </c>
      <c r="F24" s="447"/>
      <c r="G24" s="447"/>
      <c r="H24" s="447"/>
      <c r="I24" s="447"/>
      <c r="J24" s="447"/>
      <c r="K24" s="448"/>
      <c r="L24" s="468">
        <v>1</v>
      </c>
      <c r="M24" s="469"/>
      <c r="N24" s="469"/>
      <c r="O24" s="469"/>
      <c r="P24" s="508"/>
      <c r="Q24" s="468">
        <v>9450</v>
      </c>
      <c r="R24" s="469"/>
      <c r="S24" s="469"/>
      <c r="T24" s="469"/>
      <c r="U24" s="469"/>
      <c r="V24" s="508"/>
      <c r="W24" s="563"/>
      <c r="X24" s="551"/>
      <c r="Y24" s="552"/>
      <c r="Z24" s="467" t="s">
        <v>153</v>
      </c>
      <c r="AA24" s="447"/>
      <c r="AB24" s="447"/>
      <c r="AC24" s="447"/>
      <c r="AD24" s="447"/>
      <c r="AE24" s="447"/>
      <c r="AF24" s="447"/>
      <c r="AG24" s="448"/>
      <c r="AH24" s="468">
        <v>709</v>
      </c>
      <c r="AI24" s="469"/>
      <c r="AJ24" s="469"/>
      <c r="AK24" s="469"/>
      <c r="AL24" s="508"/>
      <c r="AM24" s="468">
        <v>2155360</v>
      </c>
      <c r="AN24" s="469"/>
      <c r="AO24" s="469"/>
      <c r="AP24" s="469"/>
      <c r="AQ24" s="469"/>
      <c r="AR24" s="508"/>
      <c r="AS24" s="468">
        <v>3040</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33278865</v>
      </c>
      <c r="BO24" s="418"/>
      <c r="BP24" s="418"/>
      <c r="BQ24" s="418"/>
      <c r="BR24" s="418"/>
      <c r="BS24" s="418"/>
      <c r="BT24" s="418"/>
      <c r="BU24" s="419"/>
      <c r="BV24" s="417">
        <v>34791113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155</v>
      </c>
      <c r="F25" s="447"/>
      <c r="G25" s="447"/>
      <c r="H25" s="447"/>
      <c r="I25" s="447"/>
      <c r="J25" s="447"/>
      <c r="K25" s="448"/>
      <c r="L25" s="468">
        <v>1</v>
      </c>
      <c r="M25" s="469"/>
      <c r="N25" s="469"/>
      <c r="O25" s="469"/>
      <c r="P25" s="508"/>
      <c r="Q25" s="468">
        <v>7280</v>
      </c>
      <c r="R25" s="469"/>
      <c r="S25" s="469"/>
      <c r="T25" s="469"/>
      <c r="U25" s="469"/>
      <c r="V25" s="508"/>
      <c r="W25" s="563"/>
      <c r="X25" s="551"/>
      <c r="Y25" s="552"/>
      <c r="Z25" s="467" t="s">
        <v>156</v>
      </c>
      <c r="AA25" s="447"/>
      <c r="AB25" s="447"/>
      <c r="AC25" s="447"/>
      <c r="AD25" s="447"/>
      <c r="AE25" s="447"/>
      <c r="AF25" s="447"/>
      <c r="AG25" s="448"/>
      <c r="AH25" s="468">
        <v>151</v>
      </c>
      <c r="AI25" s="469"/>
      <c r="AJ25" s="469"/>
      <c r="AK25" s="469"/>
      <c r="AL25" s="508"/>
      <c r="AM25" s="468">
        <v>448319</v>
      </c>
      <c r="AN25" s="469"/>
      <c r="AO25" s="469"/>
      <c r="AP25" s="469"/>
      <c r="AQ25" s="469"/>
      <c r="AR25" s="508"/>
      <c r="AS25" s="468">
        <v>2969</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9796425</v>
      </c>
      <c r="BO25" s="381"/>
      <c r="BP25" s="381"/>
      <c r="BQ25" s="381"/>
      <c r="BR25" s="381"/>
      <c r="BS25" s="381"/>
      <c r="BT25" s="381"/>
      <c r="BU25" s="382"/>
      <c r="BV25" s="380">
        <v>10235362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158</v>
      </c>
      <c r="F26" s="447"/>
      <c r="G26" s="447"/>
      <c r="H26" s="447"/>
      <c r="I26" s="447"/>
      <c r="J26" s="447"/>
      <c r="K26" s="448"/>
      <c r="L26" s="468">
        <v>1</v>
      </c>
      <c r="M26" s="469"/>
      <c r="N26" s="469"/>
      <c r="O26" s="469"/>
      <c r="P26" s="508"/>
      <c r="Q26" s="468">
        <v>6160</v>
      </c>
      <c r="R26" s="469"/>
      <c r="S26" s="469"/>
      <c r="T26" s="469"/>
      <c r="U26" s="469"/>
      <c r="V26" s="508"/>
      <c r="W26" s="563"/>
      <c r="X26" s="551"/>
      <c r="Y26" s="552"/>
      <c r="Z26" s="467" t="s">
        <v>159</v>
      </c>
      <c r="AA26" s="573"/>
      <c r="AB26" s="573"/>
      <c r="AC26" s="573"/>
      <c r="AD26" s="573"/>
      <c r="AE26" s="573"/>
      <c r="AF26" s="573"/>
      <c r="AG26" s="574"/>
      <c r="AH26" s="468">
        <v>105</v>
      </c>
      <c r="AI26" s="469"/>
      <c r="AJ26" s="469"/>
      <c r="AK26" s="469"/>
      <c r="AL26" s="508"/>
      <c r="AM26" s="468">
        <v>325395</v>
      </c>
      <c r="AN26" s="469"/>
      <c r="AO26" s="469"/>
      <c r="AP26" s="469"/>
      <c r="AQ26" s="469"/>
      <c r="AR26" s="508"/>
      <c r="AS26" s="468">
        <v>3099</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161</v>
      </c>
      <c r="F27" s="447"/>
      <c r="G27" s="447"/>
      <c r="H27" s="447"/>
      <c r="I27" s="447"/>
      <c r="J27" s="447"/>
      <c r="K27" s="448"/>
      <c r="L27" s="468">
        <v>1</v>
      </c>
      <c r="M27" s="469"/>
      <c r="N27" s="469"/>
      <c r="O27" s="469"/>
      <c r="P27" s="508"/>
      <c r="Q27" s="468">
        <v>4700</v>
      </c>
      <c r="R27" s="469"/>
      <c r="S27" s="469"/>
      <c r="T27" s="469"/>
      <c r="U27" s="469"/>
      <c r="V27" s="508"/>
      <c r="W27" s="563"/>
      <c r="X27" s="551"/>
      <c r="Y27" s="552"/>
      <c r="Z27" s="467" t="s">
        <v>162</v>
      </c>
      <c r="AA27" s="447"/>
      <c r="AB27" s="447"/>
      <c r="AC27" s="447"/>
      <c r="AD27" s="447"/>
      <c r="AE27" s="447"/>
      <c r="AF27" s="447"/>
      <c r="AG27" s="448"/>
      <c r="AH27" s="468">
        <v>11</v>
      </c>
      <c r="AI27" s="469"/>
      <c r="AJ27" s="469"/>
      <c r="AK27" s="469"/>
      <c r="AL27" s="508"/>
      <c r="AM27" s="468">
        <v>43186</v>
      </c>
      <c r="AN27" s="469"/>
      <c r="AO27" s="469"/>
      <c r="AP27" s="469"/>
      <c r="AQ27" s="469"/>
      <c r="AR27" s="508"/>
      <c r="AS27" s="468">
        <v>3926</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164</v>
      </c>
      <c r="F28" s="447"/>
      <c r="G28" s="447"/>
      <c r="H28" s="447"/>
      <c r="I28" s="447"/>
      <c r="J28" s="447"/>
      <c r="K28" s="448"/>
      <c r="L28" s="468">
        <v>1</v>
      </c>
      <c r="M28" s="469"/>
      <c r="N28" s="469"/>
      <c r="O28" s="469"/>
      <c r="P28" s="508"/>
      <c r="Q28" s="468">
        <v>4080</v>
      </c>
      <c r="R28" s="469"/>
      <c r="S28" s="469"/>
      <c r="T28" s="469"/>
      <c r="U28" s="469"/>
      <c r="V28" s="508"/>
      <c r="W28" s="563"/>
      <c r="X28" s="551"/>
      <c r="Y28" s="552"/>
      <c r="Z28" s="467" t="s">
        <v>165</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7203921</v>
      </c>
      <c r="BO28" s="381"/>
      <c r="BP28" s="381"/>
      <c r="BQ28" s="381"/>
      <c r="BR28" s="381"/>
      <c r="BS28" s="381"/>
      <c r="BT28" s="381"/>
      <c r="BU28" s="382"/>
      <c r="BV28" s="380">
        <v>6012260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168</v>
      </c>
      <c r="F29" s="447"/>
      <c r="G29" s="447"/>
      <c r="H29" s="447"/>
      <c r="I29" s="447"/>
      <c r="J29" s="447"/>
      <c r="K29" s="448"/>
      <c r="L29" s="468">
        <v>24</v>
      </c>
      <c r="M29" s="469"/>
      <c r="N29" s="469"/>
      <c r="O29" s="469"/>
      <c r="P29" s="508"/>
      <c r="Q29" s="468">
        <v>3780</v>
      </c>
      <c r="R29" s="469"/>
      <c r="S29" s="469"/>
      <c r="T29" s="469"/>
      <c r="U29" s="469"/>
      <c r="V29" s="508"/>
      <c r="W29" s="564"/>
      <c r="X29" s="565"/>
      <c r="Y29" s="566"/>
      <c r="Z29" s="467" t="s">
        <v>169</v>
      </c>
      <c r="AA29" s="447"/>
      <c r="AB29" s="447"/>
      <c r="AC29" s="447"/>
      <c r="AD29" s="447"/>
      <c r="AE29" s="447"/>
      <c r="AF29" s="447"/>
      <c r="AG29" s="448"/>
      <c r="AH29" s="468">
        <v>720</v>
      </c>
      <c r="AI29" s="469"/>
      <c r="AJ29" s="469"/>
      <c r="AK29" s="469"/>
      <c r="AL29" s="508"/>
      <c r="AM29" s="468">
        <v>2198546</v>
      </c>
      <c r="AN29" s="469"/>
      <c r="AO29" s="469"/>
      <c r="AP29" s="469"/>
      <c r="AQ29" s="469"/>
      <c r="AR29" s="508"/>
      <c r="AS29" s="468">
        <v>3054</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457163</v>
      </c>
      <c r="BO29" s="418"/>
      <c r="BP29" s="418"/>
      <c r="BQ29" s="418"/>
      <c r="BR29" s="418"/>
      <c r="BS29" s="418"/>
      <c r="BT29" s="418"/>
      <c r="BU29" s="419"/>
      <c r="BV29" s="417">
        <v>457163</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94.1</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3939112</v>
      </c>
      <c r="BO30" s="587"/>
      <c r="BP30" s="587"/>
      <c r="BQ30" s="587"/>
      <c r="BR30" s="587"/>
      <c r="BS30" s="587"/>
      <c r="BT30" s="587"/>
      <c r="BU30" s="588"/>
      <c r="BV30" s="586">
        <v>4174534</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IF('各会計、関係団体の財政状況及び健全化判断比率'!B32="","",'各会計、関係団体の財政状況及び健全化判断比率'!B32)</f>
        <v>農業集落排水事業特別会計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新潟県三条・燕総合グラウンド施設組合</v>
      </c>
      <c r="BZ34" s="599"/>
      <c r="CA34" s="599"/>
      <c r="CB34" s="599"/>
      <c r="CC34" s="599"/>
      <c r="CD34" s="599"/>
      <c r="CE34" s="599"/>
      <c r="CF34" s="599"/>
      <c r="CG34" s="599"/>
      <c r="CH34" s="599"/>
      <c r="CI34" s="599"/>
      <c r="CJ34" s="599"/>
      <c r="CK34" s="599"/>
      <c r="CL34" s="599"/>
      <c r="CM34" s="599"/>
      <c r="CN34" s="167"/>
      <c r="CO34" s="598">
        <f>IF(CQ34="","",MAX(C34:D43,U34:V43,AM34:AN43,BE34:BF43,BW34:BX43)+1)</f>
        <v>19</v>
      </c>
      <c r="CP34" s="598"/>
      <c r="CQ34" s="599" t="str">
        <f>IF('各会計、関係団体の財政状況及び健全化判断比率'!BS7="","",'各会計、関係団体の財政状況及び健全化判断比率'!BS7)</f>
        <v>三条昭栄開発</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勤労者福祉共済事業特別会計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IF('各会計、関係団体の財政状況及び健全化判断比率'!B33="","",'各会計、関係団体の財政状況及び健全化判断比率'!B33)</f>
        <v>公共下水道事業特別会計</v>
      </c>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三条地域水道用水供給企業団</v>
      </c>
      <c r="BZ35" s="599"/>
      <c r="CA35" s="599"/>
      <c r="CB35" s="599"/>
      <c r="CC35" s="599"/>
      <c r="CD35" s="599"/>
      <c r="CE35" s="599"/>
      <c r="CF35" s="599"/>
      <c r="CG35" s="599"/>
      <c r="CH35" s="599"/>
      <c r="CI35" s="599"/>
      <c r="CJ35" s="599"/>
      <c r="CK35" s="599"/>
      <c r="CL35" s="599"/>
      <c r="CM35" s="599"/>
      <c r="CN35" s="167"/>
      <c r="CO35" s="598">
        <f t="shared" ref="CO35:CO43" si="3">IF(CQ35="","",CO34+1)</f>
        <v>20</v>
      </c>
      <c r="CP35" s="598"/>
      <c r="CQ35" s="599" t="str">
        <f>IF('各会計、関係団体の財政状況及び健全化判断比率'!BS8="","",'各会計、関係団体の財政状況及び健全化判断比率'!BS8)</f>
        <v>県央土地開発公社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三条・燕・西蒲・南蒲広域養護老人ホーム施設組合</v>
      </c>
      <c r="BZ36" s="599"/>
      <c r="CA36" s="599"/>
      <c r="CB36" s="599"/>
      <c r="CC36" s="599"/>
      <c r="CD36" s="599"/>
      <c r="CE36" s="599"/>
      <c r="CF36" s="599"/>
      <c r="CG36" s="599"/>
      <c r="CH36" s="599"/>
      <c r="CI36" s="599"/>
      <c r="CJ36" s="599"/>
      <c r="CK36" s="599"/>
      <c r="CL36" s="599"/>
      <c r="CM36" s="599"/>
      <c r="CN36" s="167"/>
      <c r="CO36" s="598">
        <f t="shared" si="3"/>
        <v>21</v>
      </c>
      <c r="CP36" s="598"/>
      <c r="CQ36" s="599" t="str">
        <f>IF('各会計、関係団体の財政状況及び健全化判断比率'!BS9="","",'各会計、関係団体の財政状況及び健全化判断比率'!BS9)</f>
        <v>下田郷開発</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新潟県市町村総合事務組合
　【一般会計】</v>
      </c>
      <c r="BZ37" s="599"/>
      <c r="CA37" s="599"/>
      <c r="CB37" s="599"/>
      <c r="CC37" s="599"/>
      <c r="CD37" s="599"/>
      <c r="CE37" s="599"/>
      <c r="CF37" s="599"/>
      <c r="CG37" s="599"/>
      <c r="CH37" s="599"/>
      <c r="CI37" s="599"/>
      <c r="CJ37" s="599"/>
      <c r="CK37" s="599"/>
      <c r="CL37" s="599"/>
      <c r="CM37" s="599"/>
      <c r="CN37" s="167"/>
      <c r="CO37" s="598">
        <f t="shared" si="3"/>
        <v>22</v>
      </c>
      <c r="CP37" s="598"/>
      <c r="CQ37" s="599" t="str">
        <f>IF('各会計、関係団体の財政状況及び健全化判断比率'!BS10="","",'各会計、関係団体の財政状況及び健全化判断比率'!BS10)</f>
        <v>燕三条地場産業振興センター</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新潟県市町村総合事務組合
　【職員退職手当支給事業特別会計】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新潟県市町村総合事務組合
　【消防団員等公務災害補償事業特別会計】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新潟県市町村総合事務組合
　【消防賞じゅつ金支給事業特別会計】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16</v>
      </c>
      <c r="BX41" s="598"/>
      <c r="BY41" s="599" t="str">
        <f>IF('各会計、関係団体の財政状況及び健全化判断比率'!B75="","",'各会計、関係団体の財政状況及び健全化判断比率'!B75)</f>
        <v>新潟県市町村総合事務組合
　【非常勤職員公務災害補償等特別会計】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17</v>
      </c>
      <c r="BX42" s="598"/>
      <c r="BY42" s="599" t="str">
        <f>IF('各会計、関係団体の財政状況及び健全化判断比率'!B76="","",'各会計、関係団体の財政状況及び健全化判断比率'!B76)</f>
        <v>新潟県市町村総合事務組合
　【交通災害共済事業特別会計】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18</v>
      </c>
      <c r="BX43" s="598"/>
      <c r="BY43" s="599" t="str">
        <f>IF('各会計、関係団体の財政状況及び健全化判断比率'!B77="","",'各会計、関係団体の財政状況及び健全化判断比率'!B77)</f>
        <v>新潟県後期高齢者医療広域連合
　【一般会計】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207</v>
      </c>
      <c r="C5" s="612"/>
      <c r="D5" s="612"/>
      <c r="E5" s="612"/>
      <c r="F5" s="612"/>
      <c r="G5" s="612"/>
      <c r="H5" s="612"/>
      <c r="I5" s="612"/>
      <c r="J5" s="612"/>
      <c r="K5" s="612"/>
      <c r="L5" s="612"/>
      <c r="M5" s="612"/>
      <c r="N5" s="612"/>
      <c r="O5" s="612"/>
      <c r="P5" s="612"/>
      <c r="Q5" s="613"/>
      <c r="R5" s="614">
        <v>13451324</v>
      </c>
      <c r="S5" s="615"/>
      <c r="T5" s="615"/>
      <c r="U5" s="615"/>
      <c r="V5" s="615"/>
      <c r="W5" s="615"/>
      <c r="X5" s="615"/>
      <c r="Y5" s="616"/>
      <c r="Z5" s="617">
        <v>29.9</v>
      </c>
      <c r="AA5" s="617"/>
      <c r="AB5" s="617"/>
      <c r="AC5" s="617"/>
      <c r="AD5" s="618">
        <v>13035893</v>
      </c>
      <c r="AE5" s="618"/>
      <c r="AF5" s="618"/>
      <c r="AG5" s="618"/>
      <c r="AH5" s="618"/>
      <c r="AI5" s="618"/>
      <c r="AJ5" s="618"/>
      <c r="AK5" s="618"/>
      <c r="AL5" s="619">
        <v>53.6</v>
      </c>
      <c r="AM5" s="620"/>
      <c r="AN5" s="620"/>
      <c r="AO5" s="621"/>
      <c r="AP5" s="611" t="s">
        <v>208</v>
      </c>
      <c r="AQ5" s="612"/>
      <c r="AR5" s="612"/>
      <c r="AS5" s="612"/>
      <c r="AT5" s="612"/>
      <c r="AU5" s="612"/>
      <c r="AV5" s="612"/>
      <c r="AW5" s="612"/>
      <c r="AX5" s="612"/>
      <c r="AY5" s="612"/>
      <c r="AZ5" s="612"/>
      <c r="BA5" s="612"/>
      <c r="BB5" s="612"/>
      <c r="BC5" s="612"/>
      <c r="BD5" s="612"/>
      <c r="BE5" s="612"/>
      <c r="BF5" s="613"/>
      <c r="BG5" s="625">
        <v>13000651</v>
      </c>
      <c r="BH5" s="626"/>
      <c r="BI5" s="626"/>
      <c r="BJ5" s="626"/>
      <c r="BK5" s="626"/>
      <c r="BL5" s="626"/>
      <c r="BM5" s="626"/>
      <c r="BN5" s="627"/>
      <c r="BO5" s="628">
        <v>96.6</v>
      </c>
      <c r="BP5" s="628"/>
      <c r="BQ5" s="628"/>
      <c r="BR5" s="628"/>
      <c r="BS5" s="629">
        <v>189414</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c r="B6" s="622" t="s">
        <v>212</v>
      </c>
      <c r="C6" s="623"/>
      <c r="D6" s="623"/>
      <c r="E6" s="623"/>
      <c r="F6" s="623"/>
      <c r="G6" s="623"/>
      <c r="H6" s="623"/>
      <c r="I6" s="623"/>
      <c r="J6" s="623"/>
      <c r="K6" s="623"/>
      <c r="L6" s="623"/>
      <c r="M6" s="623"/>
      <c r="N6" s="623"/>
      <c r="O6" s="623"/>
      <c r="P6" s="623"/>
      <c r="Q6" s="624"/>
      <c r="R6" s="625">
        <v>378591</v>
      </c>
      <c r="S6" s="626"/>
      <c r="T6" s="626"/>
      <c r="U6" s="626"/>
      <c r="V6" s="626"/>
      <c r="W6" s="626"/>
      <c r="X6" s="626"/>
      <c r="Y6" s="627"/>
      <c r="Z6" s="628">
        <v>0.8</v>
      </c>
      <c r="AA6" s="628"/>
      <c r="AB6" s="628"/>
      <c r="AC6" s="628"/>
      <c r="AD6" s="629">
        <v>378591</v>
      </c>
      <c r="AE6" s="629"/>
      <c r="AF6" s="629"/>
      <c r="AG6" s="629"/>
      <c r="AH6" s="629"/>
      <c r="AI6" s="629"/>
      <c r="AJ6" s="629"/>
      <c r="AK6" s="629"/>
      <c r="AL6" s="630">
        <v>1.6</v>
      </c>
      <c r="AM6" s="631"/>
      <c r="AN6" s="631"/>
      <c r="AO6" s="632"/>
      <c r="AP6" s="622" t="s">
        <v>213</v>
      </c>
      <c r="AQ6" s="623"/>
      <c r="AR6" s="623"/>
      <c r="AS6" s="623"/>
      <c r="AT6" s="623"/>
      <c r="AU6" s="623"/>
      <c r="AV6" s="623"/>
      <c r="AW6" s="623"/>
      <c r="AX6" s="623"/>
      <c r="AY6" s="623"/>
      <c r="AZ6" s="623"/>
      <c r="BA6" s="623"/>
      <c r="BB6" s="623"/>
      <c r="BC6" s="623"/>
      <c r="BD6" s="623"/>
      <c r="BE6" s="623"/>
      <c r="BF6" s="624"/>
      <c r="BG6" s="625">
        <v>13000651</v>
      </c>
      <c r="BH6" s="626"/>
      <c r="BI6" s="626"/>
      <c r="BJ6" s="626"/>
      <c r="BK6" s="626"/>
      <c r="BL6" s="626"/>
      <c r="BM6" s="626"/>
      <c r="BN6" s="627"/>
      <c r="BO6" s="628">
        <v>96.6</v>
      </c>
      <c r="BP6" s="628"/>
      <c r="BQ6" s="628"/>
      <c r="BR6" s="628"/>
      <c r="BS6" s="629">
        <v>189414</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271945</v>
      </c>
      <c r="CS6" s="626"/>
      <c r="CT6" s="626"/>
      <c r="CU6" s="626"/>
      <c r="CV6" s="626"/>
      <c r="CW6" s="626"/>
      <c r="CX6" s="626"/>
      <c r="CY6" s="627"/>
      <c r="CZ6" s="628">
        <v>0.6</v>
      </c>
      <c r="DA6" s="628"/>
      <c r="DB6" s="628"/>
      <c r="DC6" s="628"/>
      <c r="DD6" s="634" t="s">
        <v>215</v>
      </c>
      <c r="DE6" s="626"/>
      <c r="DF6" s="626"/>
      <c r="DG6" s="626"/>
      <c r="DH6" s="626"/>
      <c r="DI6" s="626"/>
      <c r="DJ6" s="626"/>
      <c r="DK6" s="626"/>
      <c r="DL6" s="626"/>
      <c r="DM6" s="626"/>
      <c r="DN6" s="626"/>
      <c r="DO6" s="626"/>
      <c r="DP6" s="627"/>
      <c r="DQ6" s="634">
        <v>271945</v>
      </c>
      <c r="DR6" s="626"/>
      <c r="DS6" s="626"/>
      <c r="DT6" s="626"/>
      <c r="DU6" s="626"/>
      <c r="DV6" s="626"/>
      <c r="DW6" s="626"/>
      <c r="DX6" s="626"/>
      <c r="DY6" s="626"/>
      <c r="DZ6" s="626"/>
      <c r="EA6" s="626"/>
      <c r="EB6" s="626"/>
      <c r="EC6" s="635"/>
    </row>
    <row r="7" spans="2:143" ht="11.25" customHeight="1">
      <c r="B7" s="622" t="s">
        <v>216</v>
      </c>
      <c r="C7" s="623"/>
      <c r="D7" s="623"/>
      <c r="E7" s="623"/>
      <c r="F7" s="623"/>
      <c r="G7" s="623"/>
      <c r="H7" s="623"/>
      <c r="I7" s="623"/>
      <c r="J7" s="623"/>
      <c r="K7" s="623"/>
      <c r="L7" s="623"/>
      <c r="M7" s="623"/>
      <c r="N7" s="623"/>
      <c r="O7" s="623"/>
      <c r="P7" s="623"/>
      <c r="Q7" s="624"/>
      <c r="R7" s="625">
        <v>10979</v>
      </c>
      <c r="S7" s="626"/>
      <c r="T7" s="626"/>
      <c r="U7" s="626"/>
      <c r="V7" s="626"/>
      <c r="W7" s="626"/>
      <c r="X7" s="626"/>
      <c r="Y7" s="627"/>
      <c r="Z7" s="628">
        <v>0</v>
      </c>
      <c r="AA7" s="628"/>
      <c r="AB7" s="628"/>
      <c r="AC7" s="628"/>
      <c r="AD7" s="629">
        <v>10979</v>
      </c>
      <c r="AE7" s="629"/>
      <c r="AF7" s="629"/>
      <c r="AG7" s="629"/>
      <c r="AH7" s="629"/>
      <c r="AI7" s="629"/>
      <c r="AJ7" s="629"/>
      <c r="AK7" s="629"/>
      <c r="AL7" s="630">
        <v>0</v>
      </c>
      <c r="AM7" s="631"/>
      <c r="AN7" s="631"/>
      <c r="AO7" s="632"/>
      <c r="AP7" s="622" t="s">
        <v>217</v>
      </c>
      <c r="AQ7" s="623"/>
      <c r="AR7" s="623"/>
      <c r="AS7" s="623"/>
      <c r="AT7" s="623"/>
      <c r="AU7" s="623"/>
      <c r="AV7" s="623"/>
      <c r="AW7" s="623"/>
      <c r="AX7" s="623"/>
      <c r="AY7" s="623"/>
      <c r="AZ7" s="623"/>
      <c r="BA7" s="623"/>
      <c r="BB7" s="623"/>
      <c r="BC7" s="623"/>
      <c r="BD7" s="623"/>
      <c r="BE7" s="623"/>
      <c r="BF7" s="624"/>
      <c r="BG7" s="625">
        <v>5881617</v>
      </c>
      <c r="BH7" s="626"/>
      <c r="BI7" s="626"/>
      <c r="BJ7" s="626"/>
      <c r="BK7" s="626"/>
      <c r="BL7" s="626"/>
      <c r="BM7" s="626"/>
      <c r="BN7" s="627"/>
      <c r="BO7" s="628">
        <v>43.7</v>
      </c>
      <c r="BP7" s="628"/>
      <c r="BQ7" s="628"/>
      <c r="BR7" s="628"/>
      <c r="BS7" s="629">
        <v>189414</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4567839</v>
      </c>
      <c r="CS7" s="626"/>
      <c r="CT7" s="626"/>
      <c r="CU7" s="626"/>
      <c r="CV7" s="626"/>
      <c r="CW7" s="626"/>
      <c r="CX7" s="626"/>
      <c r="CY7" s="627"/>
      <c r="CZ7" s="628">
        <v>10.3</v>
      </c>
      <c r="DA7" s="628"/>
      <c r="DB7" s="628"/>
      <c r="DC7" s="628"/>
      <c r="DD7" s="634">
        <v>52730</v>
      </c>
      <c r="DE7" s="626"/>
      <c r="DF7" s="626"/>
      <c r="DG7" s="626"/>
      <c r="DH7" s="626"/>
      <c r="DI7" s="626"/>
      <c r="DJ7" s="626"/>
      <c r="DK7" s="626"/>
      <c r="DL7" s="626"/>
      <c r="DM7" s="626"/>
      <c r="DN7" s="626"/>
      <c r="DO7" s="626"/>
      <c r="DP7" s="627"/>
      <c r="DQ7" s="634">
        <v>3400100</v>
      </c>
      <c r="DR7" s="626"/>
      <c r="DS7" s="626"/>
      <c r="DT7" s="626"/>
      <c r="DU7" s="626"/>
      <c r="DV7" s="626"/>
      <c r="DW7" s="626"/>
      <c r="DX7" s="626"/>
      <c r="DY7" s="626"/>
      <c r="DZ7" s="626"/>
      <c r="EA7" s="626"/>
      <c r="EB7" s="626"/>
      <c r="EC7" s="635"/>
    </row>
    <row r="8" spans="2:143" ht="11.25" customHeight="1">
      <c r="B8" s="622" t="s">
        <v>219</v>
      </c>
      <c r="C8" s="623"/>
      <c r="D8" s="623"/>
      <c r="E8" s="623"/>
      <c r="F8" s="623"/>
      <c r="G8" s="623"/>
      <c r="H8" s="623"/>
      <c r="I8" s="623"/>
      <c r="J8" s="623"/>
      <c r="K8" s="623"/>
      <c r="L8" s="623"/>
      <c r="M8" s="623"/>
      <c r="N8" s="623"/>
      <c r="O8" s="623"/>
      <c r="P8" s="623"/>
      <c r="Q8" s="624"/>
      <c r="R8" s="625">
        <v>33558</v>
      </c>
      <c r="S8" s="626"/>
      <c r="T8" s="626"/>
      <c r="U8" s="626"/>
      <c r="V8" s="626"/>
      <c r="W8" s="626"/>
      <c r="X8" s="626"/>
      <c r="Y8" s="627"/>
      <c r="Z8" s="628">
        <v>0.1</v>
      </c>
      <c r="AA8" s="628"/>
      <c r="AB8" s="628"/>
      <c r="AC8" s="628"/>
      <c r="AD8" s="629">
        <v>33558</v>
      </c>
      <c r="AE8" s="629"/>
      <c r="AF8" s="629"/>
      <c r="AG8" s="629"/>
      <c r="AH8" s="629"/>
      <c r="AI8" s="629"/>
      <c r="AJ8" s="629"/>
      <c r="AK8" s="629"/>
      <c r="AL8" s="630">
        <v>0.1</v>
      </c>
      <c r="AM8" s="631"/>
      <c r="AN8" s="631"/>
      <c r="AO8" s="632"/>
      <c r="AP8" s="622" t="s">
        <v>220</v>
      </c>
      <c r="AQ8" s="623"/>
      <c r="AR8" s="623"/>
      <c r="AS8" s="623"/>
      <c r="AT8" s="623"/>
      <c r="AU8" s="623"/>
      <c r="AV8" s="623"/>
      <c r="AW8" s="623"/>
      <c r="AX8" s="623"/>
      <c r="AY8" s="623"/>
      <c r="AZ8" s="623"/>
      <c r="BA8" s="623"/>
      <c r="BB8" s="623"/>
      <c r="BC8" s="623"/>
      <c r="BD8" s="623"/>
      <c r="BE8" s="623"/>
      <c r="BF8" s="624"/>
      <c r="BG8" s="625">
        <v>178583</v>
      </c>
      <c r="BH8" s="626"/>
      <c r="BI8" s="626"/>
      <c r="BJ8" s="626"/>
      <c r="BK8" s="626"/>
      <c r="BL8" s="626"/>
      <c r="BM8" s="626"/>
      <c r="BN8" s="627"/>
      <c r="BO8" s="628">
        <v>1.3</v>
      </c>
      <c r="BP8" s="628"/>
      <c r="BQ8" s="628"/>
      <c r="BR8" s="628"/>
      <c r="BS8" s="634" t="s">
        <v>111</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13711654</v>
      </c>
      <c r="CS8" s="626"/>
      <c r="CT8" s="626"/>
      <c r="CU8" s="626"/>
      <c r="CV8" s="626"/>
      <c r="CW8" s="626"/>
      <c r="CX8" s="626"/>
      <c r="CY8" s="627"/>
      <c r="CZ8" s="628">
        <v>30.8</v>
      </c>
      <c r="DA8" s="628"/>
      <c r="DB8" s="628"/>
      <c r="DC8" s="628"/>
      <c r="DD8" s="634">
        <v>940598</v>
      </c>
      <c r="DE8" s="626"/>
      <c r="DF8" s="626"/>
      <c r="DG8" s="626"/>
      <c r="DH8" s="626"/>
      <c r="DI8" s="626"/>
      <c r="DJ8" s="626"/>
      <c r="DK8" s="626"/>
      <c r="DL8" s="626"/>
      <c r="DM8" s="626"/>
      <c r="DN8" s="626"/>
      <c r="DO8" s="626"/>
      <c r="DP8" s="627"/>
      <c r="DQ8" s="634">
        <v>6559060</v>
      </c>
      <c r="DR8" s="626"/>
      <c r="DS8" s="626"/>
      <c r="DT8" s="626"/>
      <c r="DU8" s="626"/>
      <c r="DV8" s="626"/>
      <c r="DW8" s="626"/>
      <c r="DX8" s="626"/>
      <c r="DY8" s="626"/>
      <c r="DZ8" s="626"/>
      <c r="EA8" s="626"/>
      <c r="EB8" s="626"/>
      <c r="EC8" s="635"/>
    </row>
    <row r="9" spans="2:143" ht="11.25" customHeight="1">
      <c r="B9" s="622" t="s">
        <v>222</v>
      </c>
      <c r="C9" s="623"/>
      <c r="D9" s="623"/>
      <c r="E9" s="623"/>
      <c r="F9" s="623"/>
      <c r="G9" s="623"/>
      <c r="H9" s="623"/>
      <c r="I9" s="623"/>
      <c r="J9" s="623"/>
      <c r="K9" s="623"/>
      <c r="L9" s="623"/>
      <c r="M9" s="623"/>
      <c r="N9" s="623"/>
      <c r="O9" s="623"/>
      <c r="P9" s="623"/>
      <c r="Q9" s="624"/>
      <c r="R9" s="625">
        <v>19692</v>
      </c>
      <c r="S9" s="626"/>
      <c r="T9" s="626"/>
      <c r="U9" s="626"/>
      <c r="V9" s="626"/>
      <c r="W9" s="626"/>
      <c r="X9" s="626"/>
      <c r="Y9" s="627"/>
      <c r="Z9" s="628">
        <v>0</v>
      </c>
      <c r="AA9" s="628"/>
      <c r="AB9" s="628"/>
      <c r="AC9" s="628"/>
      <c r="AD9" s="629">
        <v>19692</v>
      </c>
      <c r="AE9" s="629"/>
      <c r="AF9" s="629"/>
      <c r="AG9" s="629"/>
      <c r="AH9" s="629"/>
      <c r="AI9" s="629"/>
      <c r="AJ9" s="629"/>
      <c r="AK9" s="629"/>
      <c r="AL9" s="630">
        <v>0.1</v>
      </c>
      <c r="AM9" s="631"/>
      <c r="AN9" s="631"/>
      <c r="AO9" s="632"/>
      <c r="AP9" s="622" t="s">
        <v>223</v>
      </c>
      <c r="AQ9" s="623"/>
      <c r="AR9" s="623"/>
      <c r="AS9" s="623"/>
      <c r="AT9" s="623"/>
      <c r="AU9" s="623"/>
      <c r="AV9" s="623"/>
      <c r="AW9" s="623"/>
      <c r="AX9" s="623"/>
      <c r="AY9" s="623"/>
      <c r="AZ9" s="623"/>
      <c r="BA9" s="623"/>
      <c r="BB9" s="623"/>
      <c r="BC9" s="623"/>
      <c r="BD9" s="623"/>
      <c r="BE9" s="623"/>
      <c r="BF9" s="624"/>
      <c r="BG9" s="625">
        <v>4446430</v>
      </c>
      <c r="BH9" s="626"/>
      <c r="BI9" s="626"/>
      <c r="BJ9" s="626"/>
      <c r="BK9" s="626"/>
      <c r="BL9" s="626"/>
      <c r="BM9" s="626"/>
      <c r="BN9" s="627"/>
      <c r="BO9" s="628">
        <v>33.1</v>
      </c>
      <c r="BP9" s="628"/>
      <c r="BQ9" s="628"/>
      <c r="BR9" s="628"/>
      <c r="BS9" s="634" t="s">
        <v>111</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2646783</v>
      </c>
      <c r="CS9" s="626"/>
      <c r="CT9" s="626"/>
      <c r="CU9" s="626"/>
      <c r="CV9" s="626"/>
      <c r="CW9" s="626"/>
      <c r="CX9" s="626"/>
      <c r="CY9" s="627"/>
      <c r="CZ9" s="628">
        <v>6</v>
      </c>
      <c r="DA9" s="628"/>
      <c r="DB9" s="628"/>
      <c r="DC9" s="628"/>
      <c r="DD9" s="634">
        <v>92966</v>
      </c>
      <c r="DE9" s="626"/>
      <c r="DF9" s="626"/>
      <c r="DG9" s="626"/>
      <c r="DH9" s="626"/>
      <c r="DI9" s="626"/>
      <c r="DJ9" s="626"/>
      <c r="DK9" s="626"/>
      <c r="DL9" s="626"/>
      <c r="DM9" s="626"/>
      <c r="DN9" s="626"/>
      <c r="DO9" s="626"/>
      <c r="DP9" s="627"/>
      <c r="DQ9" s="634">
        <v>2081412</v>
      </c>
      <c r="DR9" s="626"/>
      <c r="DS9" s="626"/>
      <c r="DT9" s="626"/>
      <c r="DU9" s="626"/>
      <c r="DV9" s="626"/>
      <c r="DW9" s="626"/>
      <c r="DX9" s="626"/>
      <c r="DY9" s="626"/>
      <c r="DZ9" s="626"/>
      <c r="EA9" s="626"/>
      <c r="EB9" s="626"/>
      <c r="EC9" s="635"/>
    </row>
    <row r="10" spans="2:143" ht="11.25" customHeight="1">
      <c r="B10" s="622" t="s">
        <v>225</v>
      </c>
      <c r="C10" s="623"/>
      <c r="D10" s="623"/>
      <c r="E10" s="623"/>
      <c r="F10" s="623"/>
      <c r="G10" s="623"/>
      <c r="H10" s="623"/>
      <c r="I10" s="623"/>
      <c r="J10" s="623"/>
      <c r="K10" s="623"/>
      <c r="L10" s="623"/>
      <c r="M10" s="623"/>
      <c r="N10" s="623"/>
      <c r="O10" s="623"/>
      <c r="P10" s="623"/>
      <c r="Q10" s="624"/>
      <c r="R10" s="625">
        <v>1781543</v>
      </c>
      <c r="S10" s="626"/>
      <c r="T10" s="626"/>
      <c r="U10" s="626"/>
      <c r="V10" s="626"/>
      <c r="W10" s="626"/>
      <c r="X10" s="626"/>
      <c r="Y10" s="627"/>
      <c r="Z10" s="628">
        <v>4</v>
      </c>
      <c r="AA10" s="628"/>
      <c r="AB10" s="628"/>
      <c r="AC10" s="628"/>
      <c r="AD10" s="629">
        <v>1781543</v>
      </c>
      <c r="AE10" s="629"/>
      <c r="AF10" s="629"/>
      <c r="AG10" s="629"/>
      <c r="AH10" s="629"/>
      <c r="AI10" s="629"/>
      <c r="AJ10" s="629"/>
      <c r="AK10" s="629"/>
      <c r="AL10" s="630">
        <v>7.3</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306726</v>
      </c>
      <c r="BH10" s="626"/>
      <c r="BI10" s="626"/>
      <c r="BJ10" s="626"/>
      <c r="BK10" s="626"/>
      <c r="BL10" s="626"/>
      <c r="BM10" s="626"/>
      <c r="BN10" s="627"/>
      <c r="BO10" s="628">
        <v>2.2999999999999998</v>
      </c>
      <c r="BP10" s="628"/>
      <c r="BQ10" s="628"/>
      <c r="BR10" s="628"/>
      <c r="BS10" s="634" t="s">
        <v>111</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206543</v>
      </c>
      <c r="CS10" s="626"/>
      <c r="CT10" s="626"/>
      <c r="CU10" s="626"/>
      <c r="CV10" s="626"/>
      <c r="CW10" s="626"/>
      <c r="CX10" s="626"/>
      <c r="CY10" s="627"/>
      <c r="CZ10" s="628">
        <v>0.5</v>
      </c>
      <c r="DA10" s="628"/>
      <c r="DB10" s="628"/>
      <c r="DC10" s="628"/>
      <c r="DD10" s="634" t="s">
        <v>111</v>
      </c>
      <c r="DE10" s="626"/>
      <c r="DF10" s="626"/>
      <c r="DG10" s="626"/>
      <c r="DH10" s="626"/>
      <c r="DI10" s="626"/>
      <c r="DJ10" s="626"/>
      <c r="DK10" s="626"/>
      <c r="DL10" s="626"/>
      <c r="DM10" s="626"/>
      <c r="DN10" s="626"/>
      <c r="DO10" s="626"/>
      <c r="DP10" s="627"/>
      <c r="DQ10" s="634">
        <v>51543</v>
      </c>
      <c r="DR10" s="626"/>
      <c r="DS10" s="626"/>
      <c r="DT10" s="626"/>
      <c r="DU10" s="626"/>
      <c r="DV10" s="626"/>
      <c r="DW10" s="626"/>
      <c r="DX10" s="626"/>
      <c r="DY10" s="626"/>
      <c r="DZ10" s="626"/>
      <c r="EA10" s="626"/>
      <c r="EB10" s="626"/>
      <c r="EC10" s="635"/>
    </row>
    <row r="11" spans="2:143" ht="11.25" customHeight="1">
      <c r="B11" s="622" t="s">
        <v>228</v>
      </c>
      <c r="C11" s="623"/>
      <c r="D11" s="623"/>
      <c r="E11" s="623"/>
      <c r="F11" s="623"/>
      <c r="G11" s="623"/>
      <c r="H11" s="623"/>
      <c r="I11" s="623"/>
      <c r="J11" s="623"/>
      <c r="K11" s="623"/>
      <c r="L11" s="623"/>
      <c r="M11" s="623"/>
      <c r="N11" s="623"/>
      <c r="O11" s="623"/>
      <c r="P11" s="623"/>
      <c r="Q11" s="624"/>
      <c r="R11" s="625">
        <v>18802</v>
      </c>
      <c r="S11" s="626"/>
      <c r="T11" s="626"/>
      <c r="U11" s="626"/>
      <c r="V11" s="626"/>
      <c r="W11" s="626"/>
      <c r="X11" s="626"/>
      <c r="Y11" s="627"/>
      <c r="Z11" s="628">
        <v>0</v>
      </c>
      <c r="AA11" s="628"/>
      <c r="AB11" s="628"/>
      <c r="AC11" s="628"/>
      <c r="AD11" s="629">
        <v>18802</v>
      </c>
      <c r="AE11" s="629"/>
      <c r="AF11" s="629"/>
      <c r="AG11" s="629"/>
      <c r="AH11" s="629"/>
      <c r="AI11" s="629"/>
      <c r="AJ11" s="629"/>
      <c r="AK11" s="629"/>
      <c r="AL11" s="630">
        <v>0.1</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949878</v>
      </c>
      <c r="BH11" s="626"/>
      <c r="BI11" s="626"/>
      <c r="BJ11" s="626"/>
      <c r="BK11" s="626"/>
      <c r="BL11" s="626"/>
      <c r="BM11" s="626"/>
      <c r="BN11" s="627"/>
      <c r="BO11" s="628">
        <v>7.1</v>
      </c>
      <c r="BP11" s="628"/>
      <c r="BQ11" s="628"/>
      <c r="BR11" s="628"/>
      <c r="BS11" s="634">
        <v>189414</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1257910</v>
      </c>
      <c r="CS11" s="626"/>
      <c r="CT11" s="626"/>
      <c r="CU11" s="626"/>
      <c r="CV11" s="626"/>
      <c r="CW11" s="626"/>
      <c r="CX11" s="626"/>
      <c r="CY11" s="627"/>
      <c r="CZ11" s="628">
        <v>2.8</v>
      </c>
      <c r="DA11" s="628"/>
      <c r="DB11" s="628"/>
      <c r="DC11" s="628"/>
      <c r="DD11" s="634">
        <v>151436</v>
      </c>
      <c r="DE11" s="626"/>
      <c r="DF11" s="626"/>
      <c r="DG11" s="626"/>
      <c r="DH11" s="626"/>
      <c r="DI11" s="626"/>
      <c r="DJ11" s="626"/>
      <c r="DK11" s="626"/>
      <c r="DL11" s="626"/>
      <c r="DM11" s="626"/>
      <c r="DN11" s="626"/>
      <c r="DO11" s="626"/>
      <c r="DP11" s="627"/>
      <c r="DQ11" s="634">
        <v>822245</v>
      </c>
      <c r="DR11" s="626"/>
      <c r="DS11" s="626"/>
      <c r="DT11" s="626"/>
      <c r="DU11" s="626"/>
      <c r="DV11" s="626"/>
      <c r="DW11" s="626"/>
      <c r="DX11" s="626"/>
      <c r="DY11" s="626"/>
      <c r="DZ11" s="626"/>
      <c r="EA11" s="626"/>
      <c r="EB11" s="626"/>
      <c r="EC11" s="635"/>
    </row>
    <row r="12" spans="2:143" ht="11.25" customHeight="1">
      <c r="B12" s="622" t="s">
        <v>231</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6090818</v>
      </c>
      <c r="BH12" s="626"/>
      <c r="BI12" s="626"/>
      <c r="BJ12" s="626"/>
      <c r="BK12" s="626"/>
      <c r="BL12" s="626"/>
      <c r="BM12" s="626"/>
      <c r="BN12" s="627"/>
      <c r="BO12" s="628">
        <v>45.3</v>
      </c>
      <c r="BP12" s="628"/>
      <c r="BQ12" s="628"/>
      <c r="BR12" s="628"/>
      <c r="BS12" s="634" t="s">
        <v>111</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3627918</v>
      </c>
      <c r="CS12" s="626"/>
      <c r="CT12" s="626"/>
      <c r="CU12" s="626"/>
      <c r="CV12" s="626"/>
      <c r="CW12" s="626"/>
      <c r="CX12" s="626"/>
      <c r="CY12" s="627"/>
      <c r="CZ12" s="628">
        <v>8.1999999999999993</v>
      </c>
      <c r="DA12" s="628"/>
      <c r="DB12" s="628"/>
      <c r="DC12" s="628"/>
      <c r="DD12" s="634">
        <v>106219</v>
      </c>
      <c r="DE12" s="626"/>
      <c r="DF12" s="626"/>
      <c r="DG12" s="626"/>
      <c r="DH12" s="626"/>
      <c r="DI12" s="626"/>
      <c r="DJ12" s="626"/>
      <c r="DK12" s="626"/>
      <c r="DL12" s="626"/>
      <c r="DM12" s="626"/>
      <c r="DN12" s="626"/>
      <c r="DO12" s="626"/>
      <c r="DP12" s="627"/>
      <c r="DQ12" s="634">
        <v>809791</v>
      </c>
      <c r="DR12" s="626"/>
      <c r="DS12" s="626"/>
      <c r="DT12" s="626"/>
      <c r="DU12" s="626"/>
      <c r="DV12" s="626"/>
      <c r="DW12" s="626"/>
      <c r="DX12" s="626"/>
      <c r="DY12" s="626"/>
      <c r="DZ12" s="626"/>
      <c r="EA12" s="626"/>
      <c r="EB12" s="626"/>
      <c r="EC12" s="635"/>
    </row>
    <row r="13" spans="2:143" ht="11.25" customHeight="1">
      <c r="B13" s="622" t="s">
        <v>234</v>
      </c>
      <c r="C13" s="623"/>
      <c r="D13" s="623"/>
      <c r="E13" s="623"/>
      <c r="F13" s="623"/>
      <c r="G13" s="623"/>
      <c r="H13" s="623"/>
      <c r="I13" s="623"/>
      <c r="J13" s="623"/>
      <c r="K13" s="623"/>
      <c r="L13" s="623"/>
      <c r="M13" s="623"/>
      <c r="N13" s="623"/>
      <c r="O13" s="623"/>
      <c r="P13" s="623"/>
      <c r="Q13" s="624"/>
      <c r="R13" s="625">
        <v>66376</v>
      </c>
      <c r="S13" s="626"/>
      <c r="T13" s="626"/>
      <c r="U13" s="626"/>
      <c r="V13" s="626"/>
      <c r="W13" s="626"/>
      <c r="X13" s="626"/>
      <c r="Y13" s="627"/>
      <c r="Z13" s="628">
        <v>0.1</v>
      </c>
      <c r="AA13" s="628"/>
      <c r="AB13" s="628"/>
      <c r="AC13" s="628"/>
      <c r="AD13" s="629">
        <v>66376</v>
      </c>
      <c r="AE13" s="629"/>
      <c r="AF13" s="629"/>
      <c r="AG13" s="629"/>
      <c r="AH13" s="629"/>
      <c r="AI13" s="629"/>
      <c r="AJ13" s="629"/>
      <c r="AK13" s="629"/>
      <c r="AL13" s="630">
        <v>0.3</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6069879</v>
      </c>
      <c r="BH13" s="626"/>
      <c r="BI13" s="626"/>
      <c r="BJ13" s="626"/>
      <c r="BK13" s="626"/>
      <c r="BL13" s="626"/>
      <c r="BM13" s="626"/>
      <c r="BN13" s="627"/>
      <c r="BO13" s="628">
        <v>45.1</v>
      </c>
      <c r="BP13" s="628"/>
      <c r="BQ13" s="628"/>
      <c r="BR13" s="628"/>
      <c r="BS13" s="634" t="s">
        <v>111</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5063729</v>
      </c>
      <c r="CS13" s="626"/>
      <c r="CT13" s="626"/>
      <c r="CU13" s="626"/>
      <c r="CV13" s="626"/>
      <c r="CW13" s="626"/>
      <c r="CX13" s="626"/>
      <c r="CY13" s="627"/>
      <c r="CZ13" s="628">
        <v>11.4</v>
      </c>
      <c r="DA13" s="628"/>
      <c r="DB13" s="628"/>
      <c r="DC13" s="628"/>
      <c r="DD13" s="634">
        <v>2091973</v>
      </c>
      <c r="DE13" s="626"/>
      <c r="DF13" s="626"/>
      <c r="DG13" s="626"/>
      <c r="DH13" s="626"/>
      <c r="DI13" s="626"/>
      <c r="DJ13" s="626"/>
      <c r="DK13" s="626"/>
      <c r="DL13" s="626"/>
      <c r="DM13" s="626"/>
      <c r="DN13" s="626"/>
      <c r="DO13" s="626"/>
      <c r="DP13" s="627"/>
      <c r="DQ13" s="634">
        <v>3055459</v>
      </c>
      <c r="DR13" s="626"/>
      <c r="DS13" s="626"/>
      <c r="DT13" s="626"/>
      <c r="DU13" s="626"/>
      <c r="DV13" s="626"/>
      <c r="DW13" s="626"/>
      <c r="DX13" s="626"/>
      <c r="DY13" s="626"/>
      <c r="DZ13" s="626"/>
      <c r="EA13" s="626"/>
      <c r="EB13" s="626"/>
      <c r="EC13" s="635"/>
    </row>
    <row r="14" spans="2:143" ht="11.25" customHeight="1">
      <c r="B14" s="622" t="s">
        <v>237</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292660</v>
      </c>
      <c r="BH14" s="626"/>
      <c r="BI14" s="626"/>
      <c r="BJ14" s="626"/>
      <c r="BK14" s="626"/>
      <c r="BL14" s="626"/>
      <c r="BM14" s="626"/>
      <c r="BN14" s="627"/>
      <c r="BO14" s="628">
        <v>2.2000000000000002</v>
      </c>
      <c r="BP14" s="628"/>
      <c r="BQ14" s="628"/>
      <c r="BR14" s="628"/>
      <c r="BS14" s="634" t="s">
        <v>111</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1638217</v>
      </c>
      <c r="CS14" s="626"/>
      <c r="CT14" s="626"/>
      <c r="CU14" s="626"/>
      <c r="CV14" s="626"/>
      <c r="CW14" s="626"/>
      <c r="CX14" s="626"/>
      <c r="CY14" s="627"/>
      <c r="CZ14" s="628">
        <v>3.7</v>
      </c>
      <c r="DA14" s="628"/>
      <c r="DB14" s="628"/>
      <c r="DC14" s="628"/>
      <c r="DD14" s="634">
        <v>294340</v>
      </c>
      <c r="DE14" s="626"/>
      <c r="DF14" s="626"/>
      <c r="DG14" s="626"/>
      <c r="DH14" s="626"/>
      <c r="DI14" s="626"/>
      <c r="DJ14" s="626"/>
      <c r="DK14" s="626"/>
      <c r="DL14" s="626"/>
      <c r="DM14" s="626"/>
      <c r="DN14" s="626"/>
      <c r="DO14" s="626"/>
      <c r="DP14" s="627"/>
      <c r="DQ14" s="634">
        <v>1358433</v>
      </c>
      <c r="DR14" s="626"/>
      <c r="DS14" s="626"/>
      <c r="DT14" s="626"/>
      <c r="DU14" s="626"/>
      <c r="DV14" s="626"/>
      <c r="DW14" s="626"/>
      <c r="DX14" s="626"/>
      <c r="DY14" s="626"/>
      <c r="DZ14" s="626"/>
      <c r="EA14" s="626"/>
      <c r="EB14" s="626"/>
      <c r="EC14" s="635"/>
    </row>
    <row r="15" spans="2:143" ht="11.25" customHeight="1">
      <c r="B15" s="622" t="s">
        <v>240</v>
      </c>
      <c r="C15" s="623"/>
      <c r="D15" s="623"/>
      <c r="E15" s="623"/>
      <c r="F15" s="623"/>
      <c r="G15" s="623"/>
      <c r="H15" s="623"/>
      <c r="I15" s="623"/>
      <c r="J15" s="623"/>
      <c r="K15" s="623"/>
      <c r="L15" s="623"/>
      <c r="M15" s="623"/>
      <c r="N15" s="623"/>
      <c r="O15" s="623"/>
      <c r="P15" s="623"/>
      <c r="Q15" s="624"/>
      <c r="R15" s="625">
        <v>54359</v>
      </c>
      <c r="S15" s="626"/>
      <c r="T15" s="626"/>
      <c r="U15" s="626"/>
      <c r="V15" s="626"/>
      <c r="W15" s="626"/>
      <c r="X15" s="626"/>
      <c r="Y15" s="627"/>
      <c r="Z15" s="628">
        <v>0.1</v>
      </c>
      <c r="AA15" s="628"/>
      <c r="AB15" s="628"/>
      <c r="AC15" s="628"/>
      <c r="AD15" s="629">
        <v>54359</v>
      </c>
      <c r="AE15" s="629"/>
      <c r="AF15" s="629"/>
      <c r="AG15" s="629"/>
      <c r="AH15" s="629"/>
      <c r="AI15" s="629"/>
      <c r="AJ15" s="629"/>
      <c r="AK15" s="629"/>
      <c r="AL15" s="630">
        <v>0.2</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735556</v>
      </c>
      <c r="BH15" s="626"/>
      <c r="BI15" s="626"/>
      <c r="BJ15" s="626"/>
      <c r="BK15" s="626"/>
      <c r="BL15" s="626"/>
      <c r="BM15" s="626"/>
      <c r="BN15" s="627"/>
      <c r="BO15" s="628">
        <v>5.5</v>
      </c>
      <c r="BP15" s="628"/>
      <c r="BQ15" s="628"/>
      <c r="BR15" s="628"/>
      <c r="BS15" s="634" t="s">
        <v>111</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4569197</v>
      </c>
      <c r="CS15" s="626"/>
      <c r="CT15" s="626"/>
      <c r="CU15" s="626"/>
      <c r="CV15" s="626"/>
      <c r="CW15" s="626"/>
      <c r="CX15" s="626"/>
      <c r="CY15" s="627"/>
      <c r="CZ15" s="628">
        <v>10.3</v>
      </c>
      <c r="DA15" s="628"/>
      <c r="DB15" s="628"/>
      <c r="DC15" s="628"/>
      <c r="DD15" s="634">
        <v>1686917</v>
      </c>
      <c r="DE15" s="626"/>
      <c r="DF15" s="626"/>
      <c r="DG15" s="626"/>
      <c r="DH15" s="626"/>
      <c r="DI15" s="626"/>
      <c r="DJ15" s="626"/>
      <c r="DK15" s="626"/>
      <c r="DL15" s="626"/>
      <c r="DM15" s="626"/>
      <c r="DN15" s="626"/>
      <c r="DO15" s="626"/>
      <c r="DP15" s="627"/>
      <c r="DQ15" s="634">
        <v>2912034</v>
      </c>
      <c r="DR15" s="626"/>
      <c r="DS15" s="626"/>
      <c r="DT15" s="626"/>
      <c r="DU15" s="626"/>
      <c r="DV15" s="626"/>
      <c r="DW15" s="626"/>
      <c r="DX15" s="626"/>
      <c r="DY15" s="626"/>
      <c r="DZ15" s="626"/>
      <c r="EA15" s="626"/>
      <c r="EB15" s="626"/>
      <c r="EC15" s="635"/>
    </row>
    <row r="16" spans="2:143" ht="11.25" customHeight="1">
      <c r="B16" s="622" t="s">
        <v>243</v>
      </c>
      <c r="C16" s="623"/>
      <c r="D16" s="623"/>
      <c r="E16" s="623"/>
      <c r="F16" s="623"/>
      <c r="G16" s="623"/>
      <c r="H16" s="623"/>
      <c r="I16" s="623"/>
      <c r="J16" s="623"/>
      <c r="K16" s="623"/>
      <c r="L16" s="623"/>
      <c r="M16" s="623"/>
      <c r="N16" s="623"/>
      <c r="O16" s="623"/>
      <c r="P16" s="623"/>
      <c r="Q16" s="624"/>
      <c r="R16" s="625">
        <v>9937718</v>
      </c>
      <c r="S16" s="626"/>
      <c r="T16" s="626"/>
      <c r="U16" s="626"/>
      <c r="V16" s="626"/>
      <c r="W16" s="626"/>
      <c r="X16" s="626"/>
      <c r="Y16" s="627"/>
      <c r="Z16" s="628">
        <v>22.1</v>
      </c>
      <c r="AA16" s="628"/>
      <c r="AB16" s="628"/>
      <c r="AC16" s="628"/>
      <c r="AD16" s="629">
        <v>8805167</v>
      </c>
      <c r="AE16" s="629"/>
      <c r="AF16" s="629"/>
      <c r="AG16" s="629"/>
      <c r="AH16" s="629"/>
      <c r="AI16" s="629"/>
      <c r="AJ16" s="629"/>
      <c r="AK16" s="629"/>
      <c r="AL16" s="630">
        <v>36.200000000000003</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t="s">
        <v>111</v>
      </c>
      <c r="CS16" s="626"/>
      <c r="CT16" s="626"/>
      <c r="CU16" s="626"/>
      <c r="CV16" s="626"/>
      <c r="CW16" s="626"/>
      <c r="CX16" s="626"/>
      <c r="CY16" s="627"/>
      <c r="CZ16" s="628" t="s">
        <v>111</v>
      </c>
      <c r="DA16" s="628"/>
      <c r="DB16" s="628"/>
      <c r="DC16" s="628"/>
      <c r="DD16" s="634" t="s">
        <v>111</v>
      </c>
      <c r="DE16" s="626"/>
      <c r="DF16" s="626"/>
      <c r="DG16" s="626"/>
      <c r="DH16" s="626"/>
      <c r="DI16" s="626"/>
      <c r="DJ16" s="626"/>
      <c r="DK16" s="626"/>
      <c r="DL16" s="626"/>
      <c r="DM16" s="626"/>
      <c r="DN16" s="626"/>
      <c r="DO16" s="626"/>
      <c r="DP16" s="627"/>
      <c r="DQ16" s="634" t="s">
        <v>111</v>
      </c>
      <c r="DR16" s="626"/>
      <c r="DS16" s="626"/>
      <c r="DT16" s="626"/>
      <c r="DU16" s="626"/>
      <c r="DV16" s="626"/>
      <c r="DW16" s="626"/>
      <c r="DX16" s="626"/>
      <c r="DY16" s="626"/>
      <c r="DZ16" s="626"/>
      <c r="EA16" s="626"/>
      <c r="EB16" s="626"/>
      <c r="EC16" s="635"/>
    </row>
    <row r="17" spans="2:133" ht="11.25" customHeight="1">
      <c r="B17" s="622" t="s">
        <v>246</v>
      </c>
      <c r="C17" s="623"/>
      <c r="D17" s="623"/>
      <c r="E17" s="623"/>
      <c r="F17" s="623"/>
      <c r="G17" s="623"/>
      <c r="H17" s="623"/>
      <c r="I17" s="623"/>
      <c r="J17" s="623"/>
      <c r="K17" s="623"/>
      <c r="L17" s="623"/>
      <c r="M17" s="623"/>
      <c r="N17" s="623"/>
      <c r="O17" s="623"/>
      <c r="P17" s="623"/>
      <c r="Q17" s="624"/>
      <c r="R17" s="625">
        <v>8805167</v>
      </c>
      <c r="S17" s="626"/>
      <c r="T17" s="626"/>
      <c r="U17" s="626"/>
      <c r="V17" s="626"/>
      <c r="W17" s="626"/>
      <c r="X17" s="626"/>
      <c r="Y17" s="627"/>
      <c r="Z17" s="628">
        <v>19.600000000000001</v>
      </c>
      <c r="AA17" s="628"/>
      <c r="AB17" s="628"/>
      <c r="AC17" s="628"/>
      <c r="AD17" s="629">
        <v>8805167</v>
      </c>
      <c r="AE17" s="629"/>
      <c r="AF17" s="629"/>
      <c r="AG17" s="629"/>
      <c r="AH17" s="629"/>
      <c r="AI17" s="629"/>
      <c r="AJ17" s="629"/>
      <c r="AK17" s="629"/>
      <c r="AL17" s="630">
        <v>36.200000000000003</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6888631</v>
      </c>
      <c r="CS17" s="626"/>
      <c r="CT17" s="626"/>
      <c r="CU17" s="626"/>
      <c r="CV17" s="626"/>
      <c r="CW17" s="626"/>
      <c r="CX17" s="626"/>
      <c r="CY17" s="627"/>
      <c r="CZ17" s="628">
        <v>15.5</v>
      </c>
      <c r="DA17" s="628"/>
      <c r="DB17" s="628"/>
      <c r="DC17" s="628"/>
      <c r="DD17" s="634" t="s">
        <v>111</v>
      </c>
      <c r="DE17" s="626"/>
      <c r="DF17" s="626"/>
      <c r="DG17" s="626"/>
      <c r="DH17" s="626"/>
      <c r="DI17" s="626"/>
      <c r="DJ17" s="626"/>
      <c r="DK17" s="626"/>
      <c r="DL17" s="626"/>
      <c r="DM17" s="626"/>
      <c r="DN17" s="626"/>
      <c r="DO17" s="626"/>
      <c r="DP17" s="627"/>
      <c r="DQ17" s="634">
        <v>6795741</v>
      </c>
      <c r="DR17" s="626"/>
      <c r="DS17" s="626"/>
      <c r="DT17" s="626"/>
      <c r="DU17" s="626"/>
      <c r="DV17" s="626"/>
      <c r="DW17" s="626"/>
      <c r="DX17" s="626"/>
      <c r="DY17" s="626"/>
      <c r="DZ17" s="626"/>
      <c r="EA17" s="626"/>
      <c r="EB17" s="626"/>
      <c r="EC17" s="635"/>
    </row>
    <row r="18" spans="2:133" ht="11.25" customHeight="1">
      <c r="B18" s="622" t="s">
        <v>249</v>
      </c>
      <c r="C18" s="623"/>
      <c r="D18" s="623"/>
      <c r="E18" s="623"/>
      <c r="F18" s="623"/>
      <c r="G18" s="623"/>
      <c r="H18" s="623"/>
      <c r="I18" s="623"/>
      <c r="J18" s="623"/>
      <c r="K18" s="623"/>
      <c r="L18" s="623"/>
      <c r="M18" s="623"/>
      <c r="N18" s="623"/>
      <c r="O18" s="623"/>
      <c r="P18" s="623"/>
      <c r="Q18" s="624"/>
      <c r="R18" s="625">
        <v>1132550</v>
      </c>
      <c r="S18" s="626"/>
      <c r="T18" s="626"/>
      <c r="U18" s="626"/>
      <c r="V18" s="626"/>
      <c r="W18" s="626"/>
      <c r="X18" s="626"/>
      <c r="Y18" s="627"/>
      <c r="Z18" s="628">
        <v>2.5</v>
      </c>
      <c r="AA18" s="628"/>
      <c r="AB18" s="628"/>
      <c r="AC18" s="628"/>
      <c r="AD18" s="629" t="s">
        <v>111</v>
      </c>
      <c r="AE18" s="629"/>
      <c r="AF18" s="629"/>
      <c r="AG18" s="629"/>
      <c r="AH18" s="629"/>
      <c r="AI18" s="629"/>
      <c r="AJ18" s="629"/>
      <c r="AK18" s="629"/>
      <c r="AL18" s="630" t="s">
        <v>111</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v>359</v>
      </c>
      <c r="CS18" s="626"/>
      <c r="CT18" s="626"/>
      <c r="CU18" s="626"/>
      <c r="CV18" s="626"/>
      <c r="CW18" s="626"/>
      <c r="CX18" s="626"/>
      <c r="CY18" s="627"/>
      <c r="CZ18" s="628">
        <v>0</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c r="B19" s="622" t="s">
        <v>252</v>
      </c>
      <c r="C19" s="623"/>
      <c r="D19" s="623"/>
      <c r="E19" s="623"/>
      <c r="F19" s="623"/>
      <c r="G19" s="623"/>
      <c r="H19" s="623"/>
      <c r="I19" s="623"/>
      <c r="J19" s="623"/>
      <c r="K19" s="623"/>
      <c r="L19" s="623"/>
      <c r="M19" s="623"/>
      <c r="N19" s="623"/>
      <c r="O19" s="623"/>
      <c r="P19" s="623"/>
      <c r="Q19" s="624"/>
      <c r="R19" s="625">
        <v>1</v>
      </c>
      <c r="S19" s="626"/>
      <c r="T19" s="626"/>
      <c r="U19" s="626"/>
      <c r="V19" s="626"/>
      <c r="W19" s="626"/>
      <c r="X19" s="626"/>
      <c r="Y19" s="627"/>
      <c r="Z19" s="628">
        <v>0</v>
      </c>
      <c r="AA19" s="628"/>
      <c r="AB19" s="628"/>
      <c r="AC19" s="628"/>
      <c r="AD19" s="629" t="s">
        <v>111</v>
      </c>
      <c r="AE19" s="629"/>
      <c r="AF19" s="629"/>
      <c r="AG19" s="629"/>
      <c r="AH19" s="629"/>
      <c r="AI19" s="629"/>
      <c r="AJ19" s="629"/>
      <c r="AK19" s="629"/>
      <c r="AL19" s="630" t="s">
        <v>111</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450673</v>
      </c>
      <c r="BH19" s="626"/>
      <c r="BI19" s="626"/>
      <c r="BJ19" s="626"/>
      <c r="BK19" s="626"/>
      <c r="BL19" s="626"/>
      <c r="BM19" s="626"/>
      <c r="BN19" s="627"/>
      <c r="BO19" s="628">
        <v>3.4</v>
      </c>
      <c r="BP19" s="628"/>
      <c r="BQ19" s="628"/>
      <c r="BR19" s="628"/>
      <c r="BS19" s="634" t="s">
        <v>111</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c r="B20" s="622" t="s">
        <v>255</v>
      </c>
      <c r="C20" s="623"/>
      <c r="D20" s="623"/>
      <c r="E20" s="623"/>
      <c r="F20" s="623"/>
      <c r="G20" s="623"/>
      <c r="H20" s="623"/>
      <c r="I20" s="623"/>
      <c r="J20" s="623"/>
      <c r="K20" s="623"/>
      <c r="L20" s="623"/>
      <c r="M20" s="623"/>
      <c r="N20" s="623"/>
      <c r="O20" s="623"/>
      <c r="P20" s="623"/>
      <c r="Q20" s="624"/>
      <c r="R20" s="625">
        <v>25752942</v>
      </c>
      <c r="S20" s="626"/>
      <c r="T20" s="626"/>
      <c r="U20" s="626"/>
      <c r="V20" s="626"/>
      <c r="W20" s="626"/>
      <c r="X20" s="626"/>
      <c r="Y20" s="627"/>
      <c r="Z20" s="628">
        <v>57.2</v>
      </c>
      <c r="AA20" s="628"/>
      <c r="AB20" s="628"/>
      <c r="AC20" s="628"/>
      <c r="AD20" s="629">
        <v>24204960</v>
      </c>
      <c r="AE20" s="629"/>
      <c r="AF20" s="629"/>
      <c r="AG20" s="629"/>
      <c r="AH20" s="629"/>
      <c r="AI20" s="629"/>
      <c r="AJ20" s="629"/>
      <c r="AK20" s="629"/>
      <c r="AL20" s="630">
        <v>99.6</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450673</v>
      </c>
      <c r="BH20" s="626"/>
      <c r="BI20" s="626"/>
      <c r="BJ20" s="626"/>
      <c r="BK20" s="626"/>
      <c r="BL20" s="626"/>
      <c r="BM20" s="626"/>
      <c r="BN20" s="627"/>
      <c r="BO20" s="628">
        <v>3.4</v>
      </c>
      <c r="BP20" s="628"/>
      <c r="BQ20" s="628"/>
      <c r="BR20" s="628"/>
      <c r="BS20" s="634" t="s">
        <v>111</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44450725</v>
      </c>
      <c r="CS20" s="626"/>
      <c r="CT20" s="626"/>
      <c r="CU20" s="626"/>
      <c r="CV20" s="626"/>
      <c r="CW20" s="626"/>
      <c r="CX20" s="626"/>
      <c r="CY20" s="627"/>
      <c r="CZ20" s="628">
        <v>100</v>
      </c>
      <c r="DA20" s="628"/>
      <c r="DB20" s="628"/>
      <c r="DC20" s="628"/>
      <c r="DD20" s="634">
        <v>5417179</v>
      </c>
      <c r="DE20" s="626"/>
      <c r="DF20" s="626"/>
      <c r="DG20" s="626"/>
      <c r="DH20" s="626"/>
      <c r="DI20" s="626"/>
      <c r="DJ20" s="626"/>
      <c r="DK20" s="626"/>
      <c r="DL20" s="626"/>
      <c r="DM20" s="626"/>
      <c r="DN20" s="626"/>
      <c r="DO20" s="626"/>
      <c r="DP20" s="627"/>
      <c r="DQ20" s="634">
        <v>28117763</v>
      </c>
      <c r="DR20" s="626"/>
      <c r="DS20" s="626"/>
      <c r="DT20" s="626"/>
      <c r="DU20" s="626"/>
      <c r="DV20" s="626"/>
      <c r="DW20" s="626"/>
      <c r="DX20" s="626"/>
      <c r="DY20" s="626"/>
      <c r="DZ20" s="626"/>
      <c r="EA20" s="626"/>
      <c r="EB20" s="626"/>
      <c r="EC20" s="635"/>
    </row>
    <row r="21" spans="2:133" ht="11.25" customHeight="1">
      <c r="B21" s="622" t="s">
        <v>258</v>
      </c>
      <c r="C21" s="623"/>
      <c r="D21" s="623"/>
      <c r="E21" s="623"/>
      <c r="F21" s="623"/>
      <c r="G21" s="623"/>
      <c r="H21" s="623"/>
      <c r="I21" s="623"/>
      <c r="J21" s="623"/>
      <c r="K21" s="623"/>
      <c r="L21" s="623"/>
      <c r="M21" s="623"/>
      <c r="N21" s="623"/>
      <c r="O21" s="623"/>
      <c r="P21" s="623"/>
      <c r="Q21" s="624"/>
      <c r="R21" s="625">
        <v>15421</v>
      </c>
      <c r="S21" s="626"/>
      <c r="T21" s="626"/>
      <c r="U21" s="626"/>
      <c r="V21" s="626"/>
      <c r="W21" s="626"/>
      <c r="X21" s="626"/>
      <c r="Y21" s="627"/>
      <c r="Z21" s="628">
        <v>0</v>
      </c>
      <c r="AA21" s="628"/>
      <c r="AB21" s="628"/>
      <c r="AC21" s="628"/>
      <c r="AD21" s="629">
        <v>15421</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v>35242</v>
      </c>
      <c r="BH21" s="626"/>
      <c r="BI21" s="626"/>
      <c r="BJ21" s="626"/>
      <c r="BK21" s="626"/>
      <c r="BL21" s="626"/>
      <c r="BM21" s="626"/>
      <c r="BN21" s="627"/>
      <c r="BO21" s="628">
        <v>0.3</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260</v>
      </c>
      <c r="C22" s="623"/>
      <c r="D22" s="623"/>
      <c r="E22" s="623"/>
      <c r="F22" s="623"/>
      <c r="G22" s="623"/>
      <c r="H22" s="623"/>
      <c r="I22" s="623"/>
      <c r="J22" s="623"/>
      <c r="K22" s="623"/>
      <c r="L22" s="623"/>
      <c r="M22" s="623"/>
      <c r="N22" s="623"/>
      <c r="O22" s="623"/>
      <c r="P22" s="623"/>
      <c r="Q22" s="624"/>
      <c r="R22" s="625">
        <v>510351</v>
      </c>
      <c r="S22" s="626"/>
      <c r="T22" s="626"/>
      <c r="U22" s="626"/>
      <c r="V22" s="626"/>
      <c r="W22" s="626"/>
      <c r="X22" s="626"/>
      <c r="Y22" s="627"/>
      <c r="Z22" s="628">
        <v>1.1000000000000001</v>
      </c>
      <c r="AA22" s="628"/>
      <c r="AB22" s="628"/>
      <c r="AC22" s="628"/>
      <c r="AD22" s="629" t="s">
        <v>111</v>
      </c>
      <c r="AE22" s="629"/>
      <c r="AF22" s="629"/>
      <c r="AG22" s="629"/>
      <c r="AH22" s="629"/>
      <c r="AI22" s="629"/>
      <c r="AJ22" s="629"/>
      <c r="AK22" s="629"/>
      <c r="AL22" s="630" t="s">
        <v>111</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263</v>
      </c>
      <c r="C23" s="623"/>
      <c r="D23" s="623"/>
      <c r="E23" s="623"/>
      <c r="F23" s="623"/>
      <c r="G23" s="623"/>
      <c r="H23" s="623"/>
      <c r="I23" s="623"/>
      <c r="J23" s="623"/>
      <c r="K23" s="623"/>
      <c r="L23" s="623"/>
      <c r="M23" s="623"/>
      <c r="N23" s="623"/>
      <c r="O23" s="623"/>
      <c r="P23" s="623"/>
      <c r="Q23" s="624"/>
      <c r="R23" s="625">
        <v>361342</v>
      </c>
      <c r="S23" s="626"/>
      <c r="T23" s="626"/>
      <c r="U23" s="626"/>
      <c r="V23" s="626"/>
      <c r="W23" s="626"/>
      <c r="X23" s="626"/>
      <c r="Y23" s="627"/>
      <c r="Z23" s="628">
        <v>0.8</v>
      </c>
      <c r="AA23" s="628"/>
      <c r="AB23" s="628"/>
      <c r="AC23" s="628"/>
      <c r="AD23" s="629">
        <v>51851</v>
      </c>
      <c r="AE23" s="629"/>
      <c r="AF23" s="629"/>
      <c r="AG23" s="629"/>
      <c r="AH23" s="629"/>
      <c r="AI23" s="629"/>
      <c r="AJ23" s="629"/>
      <c r="AK23" s="629"/>
      <c r="AL23" s="630">
        <v>0.2</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v>415431</v>
      </c>
      <c r="BH23" s="626"/>
      <c r="BI23" s="626"/>
      <c r="BJ23" s="626"/>
      <c r="BK23" s="626"/>
      <c r="BL23" s="626"/>
      <c r="BM23" s="626"/>
      <c r="BN23" s="627"/>
      <c r="BO23" s="628">
        <v>3.1</v>
      </c>
      <c r="BP23" s="628"/>
      <c r="BQ23" s="628"/>
      <c r="BR23" s="628"/>
      <c r="BS23" s="634" t="s">
        <v>111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c r="B24" s="622" t="s">
        <v>270</v>
      </c>
      <c r="C24" s="623"/>
      <c r="D24" s="623"/>
      <c r="E24" s="623"/>
      <c r="F24" s="623"/>
      <c r="G24" s="623"/>
      <c r="H24" s="623"/>
      <c r="I24" s="623"/>
      <c r="J24" s="623"/>
      <c r="K24" s="623"/>
      <c r="L24" s="623"/>
      <c r="M24" s="623"/>
      <c r="N24" s="623"/>
      <c r="O24" s="623"/>
      <c r="P24" s="623"/>
      <c r="Q24" s="624"/>
      <c r="R24" s="625">
        <v>350884</v>
      </c>
      <c r="S24" s="626"/>
      <c r="T24" s="626"/>
      <c r="U24" s="626"/>
      <c r="V24" s="626"/>
      <c r="W24" s="626"/>
      <c r="X24" s="626"/>
      <c r="Y24" s="627"/>
      <c r="Z24" s="628">
        <v>0.8</v>
      </c>
      <c r="AA24" s="628"/>
      <c r="AB24" s="628"/>
      <c r="AC24" s="628"/>
      <c r="AD24" s="629" t="s">
        <v>111</v>
      </c>
      <c r="AE24" s="629"/>
      <c r="AF24" s="629"/>
      <c r="AG24" s="629"/>
      <c r="AH24" s="629"/>
      <c r="AI24" s="629"/>
      <c r="AJ24" s="629"/>
      <c r="AK24" s="629"/>
      <c r="AL24" s="630" t="s">
        <v>111</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21842199</v>
      </c>
      <c r="CS24" s="615"/>
      <c r="CT24" s="615"/>
      <c r="CU24" s="615"/>
      <c r="CV24" s="615"/>
      <c r="CW24" s="615"/>
      <c r="CX24" s="615"/>
      <c r="CY24" s="616"/>
      <c r="CZ24" s="652">
        <v>49.1</v>
      </c>
      <c r="DA24" s="653"/>
      <c r="DB24" s="653"/>
      <c r="DC24" s="654"/>
      <c r="DD24" s="651">
        <v>15591200</v>
      </c>
      <c r="DE24" s="615"/>
      <c r="DF24" s="615"/>
      <c r="DG24" s="615"/>
      <c r="DH24" s="615"/>
      <c r="DI24" s="615"/>
      <c r="DJ24" s="615"/>
      <c r="DK24" s="616"/>
      <c r="DL24" s="651">
        <v>15500259</v>
      </c>
      <c r="DM24" s="615"/>
      <c r="DN24" s="615"/>
      <c r="DO24" s="615"/>
      <c r="DP24" s="615"/>
      <c r="DQ24" s="615"/>
      <c r="DR24" s="615"/>
      <c r="DS24" s="615"/>
      <c r="DT24" s="615"/>
      <c r="DU24" s="615"/>
      <c r="DV24" s="616"/>
      <c r="DW24" s="619">
        <v>59.9</v>
      </c>
      <c r="DX24" s="620"/>
      <c r="DY24" s="620"/>
      <c r="DZ24" s="620"/>
      <c r="EA24" s="620"/>
      <c r="EB24" s="620"/>
      <c r="EC24" s="621"/>
    </row>
    <row r="25" spans="2:133" ht="11.25" customHeight="1">
      <c r="B25" s="622" t="s">
        <v>273</v>
      </c>
      <c r="C25" s="623"/>
      <c r="D25" s="623"/>
      <c r="E25" s="623"/>
      <c r="F25" s="623"/>
      <c r="G25" s="623"/>
      <c r="H25" s="623"/>
      <c r="I25" s="623"/>
      <c r="J25" s="623"/>
      <c r="K25" s="623"/>
      <c r="L25" s="623"/>
      <c r="M25" s="623"/>
      <c r="N25" s="623"/>
      <c r="O25" s="623"/>
      <c r="P25" s="623"/>
      <c r="Q25" s="624"/>
      <c r="R25" s="625">
        <v>5384554</v>
      </c>
      <c r="S25" s="626"/>
      <c r="T25" s="626"/>
      <c r="U25" s="626"/>
      <c r="V25" s="626"/>
      <c r="W25" s="626"/>
      <c r="X25" s="626"/>
      <c r="Y25" s="627"/>
      <c r="Z25" s="628">
        <v>12</v>
      </c>
      <c r="AA25" s="628"/>
      <c r="AB25" s="628"/>
      <c r="AC25" s="628"/>
      <c r="AD25" s="629" t="s">
        <v>111</v>
      </c>
      <c r="AE25" s="629"/>
      <c r="AF25" s="629"/>
      <c r="AG25" s="629"/>
      <c r="AH25" s="629"/>
      <c r="AI25" s="629"/>
      <c r="AJ25" s="629"/>
      <c r="AK25" s="629"/>
      <c r="AL25" s="630" t="s">
        <v>111</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6973846</v>
      </c>
      <c r="CS25" s="657"/>
      <c r="CT25" s="657"/>
      <c r="CU25" s="657"/>
      <c r="CV25" s="657"/>
      <c r="CW25" s="657"/>
      <c r="CX25" s="657"/>
      <c r="CY25" s="658"/>
      <c r="CZ25" s="659">
        <v>15.7</v>
      </c>
      <c r="DA25" s="660"/>
      <c r="DB25" s="660"/>
      <c r="DC25" s="661"/>
      <c r="DD25" s="634">
        <v>6162299</v>
      </c>
      <c r="DE25" s="657"/>
      <c r="DF25" s="657"/>
      <c r="DG25" s="657"/>
      <c r="DH25" s="657"/>
      <c r="DI25" s="657"/>
      <c r="DJ25" s="657"/>
      <c r="DK25" s="658"/>
      <c r="DL25" s="634">
        <v>6121327</v>
      </c>
      <c r="DM25" s="657"/>
      <c r="DN25" s="657"/>
      <c r="DO25" s="657"/>
      <c r="DP25" s="657"/>
      <c r="DQ25" s="657"/>
      <c r="DR25" s="657"/>
      <c r="DS25" s="657"/>
      <c r="DT25" s="657"/>
      <c r="DU25" s="657"/>
      <c r="DV25" s="658"/>
      <c r="DW25" s="630">
        <v>23.7</v>
      </c>
      <c r="DX25" s="655"/>
      <c r="DY25" s="655"/>
      <c r="DZ25" s="655"/>
      <c r="EA25" s="655"/>
      <c r="EB25" s="655"/>
      <c r="EC25" s="656"/>
    </row>
    <row r="26" spans="2:133" ht="11.25" customHeight="1">
      <c r="B26" s="662" t="s">
        <v>276</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4108320</v>
      </c>
      <c r="CS26" s="626"/>
      <c r="CT26" s="626"/>
      <c r="CU26" s="626"/>
      <c r="CV26" s="626"/>
      <c r="CW26" s="626"/>
      <c r="CX26" s="626"/>
      <c r="CY26" s="627"/>
      <c r="CZ26" s="659">
        <v>9.1999999999999993</v>
      </c>
      <c r="DA26" s="660"/>
      <c r="DB26" s="660"/>
      <c r="DC26" s="661"/>
      <c r="DD26" s="634">
        <v>3710346</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5"/>
      <c r="DY26" s="655"/>
      <c r="DZ26" s="655"/>
      <c r="EA26" s="655"/>
      <c r="EB26" s="655"/>
      <c r="EC26" s="656"/>
    </row>
    <row r="27" spans="2:133" ht="11.25" customHeight="1">
      <c r="B27" s="622" t="s">
        <v>279</v>
      </c>
      <c r="C27" s="623"/>
      <c r="D27" s="623"/>
      <c r="E27" s="623"/>
      <c r="F27" s="623"/>
      <c r="G27" s="623"/>
      <c r="H27" s="623"/>
      <c r="I27" s="623"/>
      <c r="J27" s="623"/>
      <c r="K27" s="623"/>
      <c r="L27" s="623"/>
      <c r="M27" s="623"/>
      <c r="N27" s="623"/>
      <c r="O27" s="623"/>
      <c r="P27" s="623"/>
      <c r="Q27" s="624"/>
      <c r="R27" s="625">
        <v>2829025</v>
      </c>
      <c r="S27" s="626"/>
      <c r="T27" s="626"/>
      <c r="U27" s="626"/>
      <c r="V27" s="626"/>
      <c r="W27" s="626"/>
      <c r="X27" s="626"/>
      <c r="Y27" s="627"/>
      <c r="Z27" s="628">
        <v>6.3</v>
      </c>
      <c r="AA27" s="628"/>
      <c r="AB27" s="628"/>
      <c r="AC27" s="628"/>
      <c r="AD27" s="629" t="s">
        <v>111</v>
      </c>
      <c r="AE27" s="629"/>
      <c r="AF27" s="629"/>
      <c r="AG27" s="629"/>
      <c r="AH27" s="629"/>
      <c r="AI27" s="629"/>
      <c r="AJ27" s="629"/>
      <c r="AK27" s="629"/>
      <c r="AL27" s="630" t="s">
        <v>111</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13451324</v>
      </c>
      <c r="BH27" s="626"/>
      <c r="BI27" s="626"/>
      <c r="BJ27" s="626"/>
      <c r="BK27" s="626"/>
      <c r="BL27" s="626"/>
      <c r="BM27" s="626"/>
      <c r="BN27" s="627"/>
      <c r="BO27" s="628">
        <v>100</v>
      </c>
      <c r="BP27" s="628"/>
      <c r="BQ27" s="628"/>
      <c r="BR27" s="628"/>
      <c r="BS27" s="634">
        <v>189414</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7984183</v>
      </c>
      <c r="CS27" s="657"/>
      <c r="CT27" s="657"/>
      <c r="CU27" s="657"/>
      <c r="CV27" s="657"/>
      <c r="CW27" s="657"/>
      <c r="CX27" s="657"/>
      <c r="CY27" s="658"/>
      <c r="CZ27" s="659">
        <v>18</v>
      </c>
      <c r="DA27" s="660"/>
      <c r="DB27" s="660"/>
      <c r="DC27" s="661"/>
      <c r="DD27" s="634">
        <v>2637621</v>
      </c>
      <c r="DE27" s="657"/>
      <c r="DF27" s="657"/>
      <c r="DG27" s="657"/>
      <c r="DH27" s="657"/>
      <c r="DI27" s="657"/>
      <c r="DJ27" s="657"/>
      <c r="DK27" s="658"/>
      <c r="DL27" s="634">
        <v>2591252</v>
      </c>
      <c r="DM27" s="657"/>
      <c r="DN27" s="657"/>
      <c r="DO27" s="657"/>
      <c r="DP27" s="657"/>
      <c r="DQ27" s="657"/>
      <c r="DR27" s="657"/>
      <c r="DS27" s="657"/>
      <c r="DT27" s="657"/>
      <c r="DU27" s="657"/>
      <c r="DV27" s="658"/>
      <c r="DW27" s="630">
        <v>10</v>
      </c>
      <c r="DX27" s="655"/>
      <c r="DY27" s="655"/>
      <c r="DZ27" s="655"/>
      <c r="EA27" s="655"/>
      <c r="EB27" s="655"/>
      <c r="EC27" s="656"/>
    </row>
    <row r="28" spans="2:133" ht="11.25" customHeight="1">
      <c r="B28" s="622" t="s">
        <v>282</v>
      </c>
      <c r="C28" s="623"/>
      <c r="D28" s="623"/>
      <c r="E28" s="623"/>
      <c r="F28" s="623"/>
      <c r="G28" s="623"/>
      <c r="H28" s="623"/>
      <c r="I28" s="623"/>
      <c r="J28" s="623"/>
      <c r="K28" s="623"/>
      <c r="L28" s="623"/>
      <c r="M28" s="623"/>
      <c r="N28" s="623"/>
      <c r="O28" s="623"/>
      <c r="P28" s="623"/>
      <c r="Q28" s="624"/>
      <c r="R28" s="625">
        <v>52851</v>
      </c>
      <c r="S28" s="626"/>
      <c r="T28" s="626"/>
      <c r="U28" s="626"/>
      <c r="V28" s="626"/>
      <c r="W28" s="626"/>
      <c r="X28" s="626"/>
      <c r="Y28" s="627"/>
      <c r="Z28" s="628">
        <v>0.1</v>
      </c>
      <c r="AA28" s="628"/>
      <c r="AB28" s="628"/>
      <c r="AC28" s="628"/>
      <c r="AD28" s="629">
        <v>24207</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6884170</v>
      </c>
      <c r="CS28" s="626"/>
      <c r="CT28" s="626"/>
      <c r="CU28" s="626"/>
      <c r="CV28" s="626"/>
      <c r="CW28" s="626"/>
      <c r="CX28" s="626"/>
      <c r="CY28" s="627"/>
      <c r="CZ28" s="659">
        <v>15.5</v>
      </c>
      <c r="DA28" s="660"/>
      <c r="DB28" s="660"/>
      <c r="DC28" s="661"/>
      <c r="DD28" s="634">
        <v>6791280</v>
      </c>
      <c r="DE28" s="626"/>
      <c r="DF28" s="626"/>
      <c r="DG28" s="626"/>
      <c r="DH28" s="626"/>
      <c r="DI28" s="626"/>
      <c r="DJ28" s="626"/>
      <c r="DK28" s="627"/>
      <c r="DL28" s="634">
        <v>6787680</v>
      </c>
      <c r="DM28" s="626"/>
      <c r="DN28" s="626"/>
      <c r="DO28" s="626"/>
      <c r="DP28" s="626"/>
      <c r="DQ28" s="626"/>
      <c r="DR28" s="626"/>
      <c r="DS28" s="626"/>
      <c r="DT28" s="626"/>
      <c r="DU28" s="626"/>
      <c r="DV28" s="627"/>
      <c r="DW28" s="630">
        <v>26.2</v>
      </c>
      <c r="DX28" s="655"/>
      <c r="DY28" s="655"/>
      <c r="DZ28" s="655"/>
      <c r="EA28" s="655"/>
      <c r="EB28" s="655"/>
      <c r="EC28" s="656"/>
    </row>
    <row r="29" spans="2:133" ht="11.25" customHeight="1">
      <c r="B29" s="622" t="s">
        <v>284</v>
      </c>
      <c r="C29" s="623"/>
      <c r="D29" s="623"/>
      <c r="E29" s="623"/>
      <c r="F29" s="623"/>
      <c r="G29" s="623"/>
      <c r="H29" s="623"/>
      <c r="I29" s="623"/>
      <c r="J29" s="623"/>
      <c r="K29" s="623"/>
      <c r="L29" s="623"/>
      <c r="M29" s="623"/>
      <c r="N29" s="623"/>
      <c r="O29" s="623"/>
      <c r="P29" s="623"/>
      <c r="Q29" s="624"/>
      <c r="R29" s="625">
        <v>398186</v>
      </c>
      <c r="S29" s="626"/>
      <c r="T29" s="626"/>
      <c r="U29" s="626"/>
      <c r="V29" s="626"/>
      <c r="W29" s="626"/>
      <c r="X29" s="626"/>
      <c r="Y29" s="627"/>
      <c r="Z29" s="628">
        <v>0.9</v>
      </c>
      <c r="AA29" s="628"/>
      <c r="AB29" s="628"/>
      <c r="AC29" s="628"/>
      <c r="AD29" s="629" t="s">
        <v>111</v>
      </c>
      <c r="AE29" s="629"/>
      <c r="AF29" s="629"/>
      <c r="AG29" s="629"/>
      <c r="AH29" s="629"/>
      <c r="AI29" s="629"/>
      <c r="AJ29" s="629"/>
      <c r="AK29" s="629"/>
      <c r="AL29" s="630" t="s">
        <v>111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288</v>
      </c>
      <c r="CG29" s="640"/>
      <c r="CH29" s="640"/>
      <c r="CI29" s="640"/>
      <c r="CJ29" s="640"/>
      <c r="CK29" s="640"/>
      <c r="CL29" s="640"/>
      <c r="CM29" s="640"/>
      <c r="CN29" s="640"/>
      <c r="CO29" s="640"/>
      <c r="CP29" s="640"/>
      <c r="CQ29" s="641"/>
      <c r="CR29" s="625">
        <v>6880141</v>
      </c>
      <c r="CS29" s="657"/>
      <c r="CT29" s="657"/>
      <c r="CU29" s="657"/>
      <c r="CV29" s="657"/>
      <c r="CW29" s="657"/>
      <c r="CX29" s="657"/>
      <c r="CY29" s="658"/>
      <c r="CZ29" s="659">
        <v>15.5</v>
      </c>
      <c r="DA29" s="660"/>
      <c r="DB29" s="660"/>
      <c r="DC29" s="661"/>
      <c r="DD29" s="634">
        <v>6787251</v>
      </c>
      <c r="DE29" s="657"/>
      <c r="DF29" s="657"/>
      <c r="DG29" s="657"/>
      <c r="DH29" s="657"/>
      <c r="DI29" s="657"/>
      <c r="DJ29" s="657"/>
      <c r="DK29" s="658"/>
      <c r="DL29" s="634">
        <v>6783651</v>
      </c>
      <c r="DM29" s="657"/>
      <c r="DN29" s="657"/>
      <c r="DO29" s="657"/>
      <c r="DP29" s="657"/>
      <c r="DQ29" s="657"/>
      <c r="DR29" s="657"/>
      <c r="DS29" s="657"/>
      <c r="DT29" s="657"/>
      <c r="DU29" s="657"/>
      <c r="DV29" s="658"/>
      <c r="DW29" s="630">
        <v>26.2</v>
      </c>
      <c r="DX29" s="655"/>
      <c r="DY29" s="655"/>
      <c r="DZ29" s="655"/>
      <c r="EA29" s="655"/>
      <c r="EB29" s="655"/>
      <c r="EC29" s="656"/>
    </row>
    <row r="30" spans="2:133" ht="11.25" customHeight="1">
      <c r="B30" s="622" t="s">
        <v>289</v>
      </c>
      <c r="C30" s="623"/>
      <c r="D30" s="623"/>
      <c r="E30" s="623"/>
      <c r="F30" s="623"/>
      <c r="G30" s="623"/>
      <c r="H30" s="623"/>
      <c r="I30" s="623"/>
      <c r="J30" s="623"/>
      <c r="K30" s="623"/>
      <c r="L30" s="623"/>
      <c r="M30" s="623"/>
      <c r="N30" s="623"/>
      <c r="O30" s="623"/>
      <c r="P30" s="623"/>
      <c r="Q30" s="624"/>
      <c r="R30" s="625">
        <v>772289</v>
      </c>
      <c r="S30" s="626"/>
      <c r="T30" s="626"/>
      <c r="U30" s="626"/>
      <c r="V30" s="626"/>
      <c r="W30" s="626"/>
      <c r="X30" s="626"/>
      <c r="Y30" s="627"/>
      <c r="Z30" s="628">
        <v>1.7</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169</v>
      </c>
      <c r="AY30" s="612"/>
      <c r="AZ30" s="612"/>
      <c r="BA30" s="612"/>
      <c r="BB30" s="612"/>
      <c r="BC30" s="612"/>
      <c r="BD30" s="612"/>
      <c r="BE30" s="612"/>
      <c r="BF30" s="613"/>
      <c r="BG30" s="683">
        <v>99.4</v>
      </c>
      <c r="BH30" s="684"/>
      <c r="BI30" s="684"/>
      <c r="BJ30" s="684"/>
      <c r="BK30" s="684"/>
      <c r="BL30" s="684"/>
      <c r="BM30" s="620">
        <v>95.6</v>
      </c>
      <c r="BN30" s="684"/>
      <c r="BO30" s="684"/>
      <c r="BP30" s="684"/>
      <c r="BQ30" s="685"/>
      <c r="BR30" s="683">
        <v>99.2</v>
      </c>
      <c r="BS30" s="684"/>
      <c r="BT30" s="684"/>
      <c r="BU30" s="684"/>
      <c r="BV30" s="684"/>
      <c r="BW30" s="684"/>
      <c r="BX30" s="620">
        <v>94.9</v>
      </c>
      <c r="BY30" s="684"/>
      <c r="BZ30" s="684"/>
      <c r="CA30" s="684"/>
      <c r="CB30" s="685"/>
      <c r="CD30" s="688"/>
      <c r="CE30" s="689"/>
      <c r="CF30" s="639" t="s">
        <v>292</v>
      </c>
      <c r="CG30" s="640"/>
      <c r="CH30" s="640"/>
      <c r="CI30" s="640"/>
      <c r="CJ30" s="640"/>
      <c r="CK30" s="640"/>
      <c r="CL30" s="640"/>
      <c r="CM30" s="640"/>
      <c r="CN30" s="640"/>
      <c r="CO30" s="640"/>
      <c r="CP30" s="640"/>
      <c r="CQ30" s="641"/>
      <c r="CR30" s="625">
        <v>6233293</v>
      </c>
      <c r="CS30" s="626"/>
      <c r="CT30" s="626"/>
      <c r="CU30" s="626"/>
      <c r="CV30" s="626"/>
      <c r="CW30" s="626"/>
      <c r="CX30" s="626"/>
      <c r="CY30" s="627"/>
      <c r="CZ30" s="659">
        <v>14</v>
      </c>
      <c r="DA30" s="660"/>
      <c r="DB30" s="660"/>
      <c r="DC30" s="661"/>
      <c r="DD30" s="634">
        <v>6148905</v>
      </c>
      <c r="DE30" s="626"/>
      <c r="DF30" s="626"/>
      <c r="DG30" s="626"/>
      <c r="DH30" s="626"/>
      <c r="DI30" s="626"/>
      <c r="DJ30" s="626"/>
      <c r="DK30" s="627"/>
      <c r="DL30" s="634">
        <v>6145305</v>
      </c>
      <c r="DM30" s="626"/>
      <c r="DN30" s="626"/>
      <c r="DO30" s="626"/>
      <c r="DP30" s="626"/>
      <c r="DQ30" s="626"/>
      <c r="DR30" s="626"/>
      <c r="DS30" s="626"/>
      <c r="DT30" s="626"/>
      <c r="DU30" s="626"/>
      <c r="DV30" s="627"/>
      <c r="DW30" s="630">
        <v>23.8</v>
      </c>
      <c r="DX30" s="655"/>
      <c r="DY30" s="655"/>
      <c r="DZ30" s="655"/>
      <c r="EA30" s="655"/>
      <c r="EB30" s="655"/>
      <c r="EC30" s="656"/>
    </row>
    <row r="31" spans="2:133" ht="11.25" customHeight="1">
      <c r="B31" s="622" t="s">
        <v>293</v>
      </c>
      <c r="C31" s="623"/>
      <c r="D31" s="623"/>
      <c r="E31" s="623"/>
      <c r="F31" s="623"/>
      <c r="G31" s="623"/>
      <c r="H31" s="623"/>
      <c r="I31" s="623"/>
      <c r="J31" s="623"/>
      <c r="K31" s="623"/>
      <c r="L31" s="623"/>
      <c r="M31" s="623"/>
      <c r="N31" s="623"/>
      <c r="O31" s="623"/>
      <c r="P31" s="623"/>
      <c r="Q31" s="624"/>
      <c r="R31" s="625">
        <v>968749</v>
      </c>
      <c r="S31" s="626"/>
      <c r="T31" s="626"/>
      <c r="U31" s="626"/>
      <c r="V31" s="626"/>
      <c r="W31" s="626"/>
      <c r="X31" s="626"/>
      <c r="Y31" s="627"/>
      <c r="Z31" s="628">
        <v>2.2000000000000002</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99.6</v>
      </c>
      <c r="BH31" s="657"/>
      <c r="BI31" s="657"/>
      <c r="BJ31" s="657"/>
      <c r="BK31" s="657"/>
      <c r="BL31" s="657"/>
      <c r="BM31" s="631">
        <v>97.3</v>
      </c>
      <c r="BN31" s="681"/>
      <c r="BO31" s="681"/>
      <c r="BP31" s="681"/>
      <c r="BQ31" s="682"/>
      <c r="BR31" s="680">
        <v>99.5</v>
      </c>
      <c r="BS31" s="657"/>
      <c r="BT31" s="657"/>
      <c r="BU31" s="657"/>
      <c r="BV31" s="657"/>
      <c r="BW31" s="657"/>
      <c r="BX31" s="631">
        <v>96.7</v>
      </c>
      <c r="BY31" s="681"/>
      <c r="BZ31" s="681"/>
      <c r="CA31" s="681"/>
      <c r="CB31" s="682"/>
      <c r="CD31" s="688"/>
      <c r="CE31" s="689"/>
      <c r="CF31" s="639" t="s">
        <v>296</v>
      </c>
      <c r="CG31" s="640"/>
      <c r="CH31" s="640"/>
      <c r="CI31" s="640"/>
      <c r="CJ31" s="640"/>
      <c r="CK31" s="640"/>
      <c r="CL31" s="640"/>
      <c r="CM31" s="640"/>
      <c r="CN31" s="640"/>
      <c r="CO31" s="640"/>
      <c r="CP31" s="640"/>
      <c r="CQ31" s="641"/>
      <c r="CR31" s="625">
        <v>646848</v>
      </c>
      <c r="CS31" s="657"/>
      <c r="CT31" s="657"/>
      <c r="CU31" s="657"/>
      <c r="CV31" s="657"/>
      <c r="CW31" s="657"/>
      <c r="CX31" s="657"/>
      <c r="CY31" s="658"/>
      <c r="CZ31" s="659">
        <v>1.5</v>
      </c>
      <c r="DA31" s="660"/>
      <c r="DB31" s="660"/>
      <c r="DC31" s="661"/>
      <c r="DD31" s="634">
        <v>638346</v>
      </c>
      <c r="DE31" s="657"/>
      <c r="DF31" s="657"/>
      <c r="DG31" s="657"/>
      <c r="DH31" s="657"/>
      <c r="DI31" s="657"/>
      <c r="DJ31" s="657"/>
      <c r="DK31" s="658"/>
      <c r="DL31" s="634">
        <v>638346</v>
      </c>
      <c r="DM31" s="657"/>
      <c r="DN31" s="657"/>
      <c r="DO31" s="657"/>
      <c r="DP31" s="657"/>
      <c r="DQ31" s="657"/>
      <c r="DR31" s="657"/>
      <c r="DS31" s="657"/>
      <c r="DT31" s="657"/>
      <c r="DU31" s="657"/>
      <c r="DV31" s="658"/>
      <c r="DW31" s="630">
        <v>2.5</v>
      </c>
      <c r="DX31" s="655"/>
      <c r="DY31" s="655"/>
      <c r="DZ31" s="655"/>
      <c r="EA31" s="655"/>
      <c r="EB31" s="655"/>
      <c r="EC31" s="656"/>
    </row>
    <row r="32" spans="2:133" ht="11.25" customHeight="1">
      <c r="B32" s="622" t="s">
        <v>297</v>
      </c>
      <c r="C32" s="623"/>
      <c r="D32" s="623"/>
      <c r="E32" s="623"/>
      <c r="F32" s="623"/>
      <c r="G32" s="623"/>
      <c r="H32" s="623"/>
      <c r="I32" s="623"/>
      <c r="J32" s="623"/>
      <c r="K32" s="623"/>
      <c r="L32" s="623"/>
      <c r="M32" s="623"/>
      <c r="N32" s="623"/>
      <c r="O32" s="623"/>
      <c r="P32" s="623"/>
      <c r="Q32" s="624"/>
      <c r="R32" s="625">
        <v>3238415</v>
      </c>
      <c r="S32" s="626"/>
      <c r="T32" s="626"/>
      <c r="U32" s="626"/>
      <c r="V32" s="626"/>
      <c r="W32" s="626"/>
      <c r="X32" s="626"/>
      <c r="Y32" s="627"/>
      <c r="Z32" s="628">
        <v>7.2</v>
      </c>
      <c r="AA32" s="628"/>
      <c r="AB32" s="628"/>
      <c r="AC32" s="628"/>
      <c r="AD32" s="629">
        <v>15296</v>
      </c>
      <c r="AE32" s="629"/>
      <c r="AF32" s="629"/>
      <c r="AG32" s="629"/>
      <c r="AH32" s="629"/>
      <c r="AI32" s="629"/>
      <c r="AJ32" s="629"/>
      <c r="AK32" s="629"/>
      <c r="AL32" s="630">
        <v>0.1</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99.1</v>
      </c>
      <c r="BH32" s="693"/>
      <c r="BI32" s="693"/>
      <c r="BJ32" s="693"/>
      <c r="BK32" s="693"/>
      <c r="BL32" s="693"/>
      <c r="BM32" s="694">
        <v>93.6</v>
      </c>
      <c r="BN32" s="693"/>
      <c r="BO32" s="693"/>
      <c r="BP32" s="693"/>
      <c r="BQ32" s="695"/>
      <c r="BR32" s="692">
        <v>98.9</v>
      </c>
      <c r="BS32" s="693"/>
      <c r="BT32" s="693"/>
      <c r="BU32" s="693"/>
      <c r="BV32" s="693"/>
      <c r="BW32" s="693"/>
      <c r="BX32" s="694">
        <v>92.8</v>
      </c>
      <c r="BY32" s="693"/>
      <c r="BZ32" s="693"/>
      <c r="CA32" s="693"/>
      <c r="CB32" s="695"/>
      <c r="CD32" s="690"/>
      <c r="CE32" s="691"/>
      <c r="CF32" s="639" t="s">
        <v>299</v>
      </c>
      <c r="CG32" s="640"/>
      <c r="CH32" s="640"/>
      <c r="CI32" s="640"/>
      <c r="CJ32" s="640"/>
      <c r="CK32" s="640"/>
      <c r="CL32" s="640"/>
      <c r="CM32" s="640"/>
      <c r="CN32" s="640"/>
      <c r="CO32" s="640"/>
      <c r="CP32" s="640"/>
      <c r="CQ32" s="641"/>
      <c r="CR32" s="625">
        <v>4029</v>
      </c>
      <c r="CS32" s="626"/>
      <c r="CT32" s="626"/>
      <c r="CU32" s="626"/>
      <c r="CV32" s="626"/>
      <c r="CW32" s="626"/>
      <c r="CX32" s="626"/>
      <c r="CY32" s="627"/>
      <c r="CZ32" s="659">
        <v>0</v>
      </c>
      <c r="DA32" s="660"/>
      <c r="DB32" s="660"/>
      <c r="DC32" s="661"/>
      <c r="DD32" s="634">
        <v>4029</v>
      </c>
      <c r="DE32" s="626"/>
      <c r="DF32" s="626"/>
      <c r="DG32" s="626"/>
      <c r="DH32" s="626"/>
      <c r="DI32" s="626"/>
      <c r="DJ32" s="626"/>
      <c r="DK32" s="627"/>
      <c r="DL32" s="634">
        <v>4029</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300</v>
      </c>
      <c r="C33" s="623"/>
      <c r="D33" s="623"/>
      <c r="E33" s="623"/>
      <c r="F33" s="623"/>
      <c r="G33" s="623"/>
      <c r="H33" s="623"/>
      <c r="I33" s="623"/>
      <c r="J33" s="623"/>
      <c r="K33" s="623"/>
      <c r="L33" s="623"/>
      <c r="M33" s="623"/>
      <c r="N33" s="623"/>
      <c r="O33" s="623"/>
      <c r="P33" s="623"/>
      <c r="Q33" s="624"/>
      <c r="R33" s="625">
        <v>4371337</v>
      </c>
      <c r="S33" s="626"/>
      <c r="T33" s="626"/>
      <c r="U33" s="626"/>
      <c r="V33" s="626"/>
      <c r="W33" s="626"/>
      <c r="X33" s="626"/>
      <c r="Y33" s="627"/>
      <c r="Z33" s="628">
        <v>9.6999999999999993</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17191347</v>
      </c>
      <c r="CS33" s="657"/>
      <c r="CT33" s="657"/>
      <c r="CU33" s="657"/>
      <c r="CV33" s="657"/>
      <c r="CW33" s="657"/>
      <c r="CX33" s="657"/>
      <c r="CY33" s="658"/>
      <c r="CZ33" s="659">
        <v>38.700000000000003</v>
      </c>
      <c r="DA33" s="660"/>
      <c r="DB33" s="660"/>
      <c r="DC33" s="661"/>
      <c r="DD33" s="634">
        <v>11655064</v>
      </c>
      <c r="DE33" s="657"/>
      <c r="DF33" s="657"/>
      <c r="DG33" s="657"/>
      <c r="DH33" s="657"/>
      <c r="DI33" s="657"/>
      <c r="DJ33" s="657"/>
      <c r="DK33" s="658"/>
      <c r="DL33" s="634">
        <v>9241857</v>
      </c>
      <c r="DM33" s="657"/>
      <c r="DN33" s="657"/>
      <c r="DO33" s="657"/>
      <c r="DP33" s="657"/>
      <c r="DQ33" s="657"/>
      <c r="DR33" s="657"/>
      <c r="DS33" s="657"/>
      <c r="DT33" s="657"/>
      <c r="DU33" s="657"/>
      <c r="DV33" s="658"/>
      <c r="DW33" s="630">
        <v>35.700000000000003</v>
      </c>
      <c r="DX33" s="655"/>
      <c r="DY33" s="655"/>
      <c r="DZ33" s="655"/>
      <c r="EA33" s="655"/>
      <c r="EB33" s="655"/>
      <c r="EC33" s="656"/>
    </row>
    <row r="34" spans="2:133" ht="11.25" customHeight="1">
      <c r="B34" s="622" t="s">
        <v>302</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5180623</v>
      </c>
      <c r="CS34" s="626"/>
      <c r="CT34" s="626"/>
      <c r="CU34" s="626"/>
      <c r="CV34" s="626"/>
      <c r="CW34" s="626"/>
      <c r="CX34" s="626"/>
      <c r="CY34" s="627"/>
      <c r="CZ34" s="659">
        <v>11.7</v>
      </c>
      <c r="DA34" s="660"/>
      <c r="DB34" s="660"/>
      <c r="DC34" s="661"/>
      <c r="DD34" s="634">
        <v>4197377</v>
      </c>
      <c r="DE34" s="626"/>
      <c r="DF34" s="626"/>
      <c r="DG34" s="626"/>
      <c r="DH34" s="626"/>
      <c r="DI34" s="626"/>
      <c r="DJ34" s="626"/>
      <c r="DK34" s="627"/>
      <c r="DL34" s="634">
        <v>3820148</v>
      </c>
      <c r="DM34" s="626"/>
      <c r="DN34" s="626"/>
      <c r="DO34" s="626"/>
      <c r="DP34" s="626"/>
      <c r="DQ34" s="626"/>
      <c r="DR34" s="626"/>
      <c r="DS34" s="626"/>
      <c r="DT34" s="626"/>
      <c r="DU34" s="626"/>
      <c r="DV34" s="627"/>
      <c r="DW34" s="630">
        <v>14.8</v>
      </c>
      <c r="DX34" s="655"/>
      <c r="DY34" s="655"/>
      <c r="DZ34" s="655"/>
      <c r="EA34" s="655"/>
      <c r="EB34" s="655"/>
      <c r="EC34" s="656"/>
    </row>
    <row r="35" spans="2:133" ht="11.25" customHeight="1">
      <c r="B35" s="622" t="s">
        <v>306</v>
      </c>
      <c r="C35" s="623"/>
      <c r="D35" s="623"/>
      <c r="E35" s="623"/>
      <c r="F35" s="623"/>
      <c r="G35" s="623"/>
      <c r="H35" s="623"/>
      <c r="I35" s="623"/>
      <c r="J35" s="623"/>
      <c r="K35" s="623"/>
      <c r="L35" s="623"/>
      <c r="M35" s="623"/>
      <c r="N35" s="623"/>
      <c r="O35" s="623"/>
      <c r="P35" s="623"/>
      <c r="Q35" s="624"/>
      <c r="R35" s="625">
        <v>1562237</v>
      </c>
      <c r="S35" s="626"/>
      <c r="T35" s="626"/>
      <c r="U35" s="626"/>
      <c r="V35" s="626"/>
      <c r="W35" s="626"/>
      <c r="X35" s="626"/>
      <c r="Y35" s="627"/>
      <c r="Z35" s="628">
        <v>3.5</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4754108</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9451</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1132058</v>
      </c>
      <c r="CS35" s="657"/>
      <c r="CT35" s="657"/>
      <c r="CU35" s="657"/>
      <c r="CV35" s="657"/>
      <c r="CW35" s="657"/>
      <c r="CX35" s="657"/>
      <c r="CY35" s="658"/>
      <c r="CZ35" s="659">
        <v>2.5</v>
      </c>
      <c r="DA35" s="660"/>
      <c r="DB35" s="660"/>
      <c r="DC35" s="661"/>
      <c r="DD35" s="634">
        <v>1031882</v>
      </c>
      <c r="DE35" s="657"/>
      <c r="DF35" s="657"/>
      <c r="DG35" s="657"/>
      <c r="DH35" s="657"/>
      <c r="DI35" s="657"/>
      <c r="DJ35" s="657"/>
      <c r="DK35" s="658"/>
      <c r="DL35" s="634">
        <v>1031211</v>
      </c>
      <c r="DM35" s="657"/>
      <c r="DN35" s="657"/>
      <c r="DO35" s="657"/>
      <c r="DP35" s="657"/>
      <c r="DQ35" s="657"/>
      <c r="DR35" s="657"/>
      <c r="DS35" s="657"/>
      <c r="DT35" s="657"/>
      <c r="DU35" s="657"/>
      <c r="DV35" s="658"/>
      <c r="DW35" s="630">
        <v>4</v>
      </c>
      <c r="DX35" s="655"/>
      <c r="DY35" s="655"/>
      <c r="DZ35" s="655"/>
      <c r="EA35" s="655"/>
      <c r="EB35" s="655"/>
      <c r="EC35" s="656"/>
    </row>
    <row r="36" spans="2:133" ht="11.25" customHeight="1">
      <c r="B36" s="668" t="s">
        <v>310</v>
      </c>
      <c r="C36" s="669"/>
      <c r="D36" s="669"/>
      <c r="E36" s="669"/>
      <c r="F36" s="669"/>
      <c r="G36" s="669"/>
      <c r="H36" s="669"/>
      <c r="I36" s="669"/>
      <c r="J36" s="669"/>
      <c r="K36" s="669"/>
      <c r="L36" s="669"/>
      <c r="M36" s="669"/>
      <c r="N36" s="669"/>
      <c r="O36" s="669"/>
      <c r="P36" s="669"/>
      <c r="Q36" s="670"/>
      <c r="R36" s="697">
        <v>45006346</v>
      </c>
      <c r="S36" s="698"/>
      <c r="T36" s="698"/>
      <c r="U36" s="698"/>
      <c r="V36" s="698"/>
      <c r="W36" s="698"/>
      <c r="X36" s="698"/>
      <c r="Y36" s="699"/>
      <c r="Z36" s="700">
        <v>100</v>
      </c>
      <c r="AA36" s="700"/>
      <c r="AB36" s="700"/>
      <c r="AC36" s="700"/>
      <c r="AD36" s="701">
        <v>24311735</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1631350</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-102625</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2830287</v>
      </c>
      <c r="CS36" s="626"/>
      <c r="CT36" s="626"/>
      <c r="CU36" s="626"/>
      <c r="CV36" s="626"/>
      <c r="CW36" s="626"/>
      <c r="CX36" s="626"/>
      <c r="CY36" s="627"/>
      <c r="CZ36" s="659">
        <v>6.4</v>
      </c>
      <c r="DA36" s="660"/>
      <c r="DB36" s="660"/>
      <c r="DC36" s="661"/>
      <c r="DD36" s="634">
        <v>2323072</v>
      </c>
      <c r="DE36" s="626"/>
      <c r="DF36" s="626"/>
      <c r="DG36" s="626"/>
      <c r="DH36" s="626"/>
      <c r="DI36" s="626"/>
      <c r="DJ36" s="626"/>
      <c r="DK36" s="627"/>
      <c r="DL36" s="634">
        <v>504931</v>
      </c>
      <c r="DM36" s="626"/>
      <c r="DN36" s="626"/>
      <c r="DO36" s="626"/>
      <c r="DP36" s="626"/>
      <c r="DQ36" s="626"/>
      <c r="DR36" s="626"/>
      <c r="DS36" s="626"/>
      <c r="DT36" s="626"/>
      <c r="DU36" s="626"/>
      <c r="DV36" s="627"/>
      <c r="DW36" s="630">
        <v>2</v>
      </c>
      <c r="DX36" s="655"/>
      <c r="DY36" s="655"/>
      <c r="DZ36" s="655"/>
      <c r="EA36" s="655"/>
      <c r="EB36" s="655"/>
      <c r="EC36" s="656"/>
    </row>
    <row r="37" spans="2:133" ht="11.25" customHeight="1">
      <c r="AQ37" s="704" t="s">
        <v>314</v>
      </c>
      <c r="AR37" s="705"/>
      <c r="AS37" s="705"/>
      <c r="AT37" s="705"/>
      <c r="AU37" s="705"/>
      <c r="AV37" s="705"/>
      <c r="AW37" s="705"/>
      <c r="AX37" s="705"/>
      <c r="AY37" s="706"/>
      <c r="AZ37" s="625">
        <v>109383</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12692</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170423</v>
      </c>
      <c r="CS37" s="657"/>
      <c r="CT37" s="657"/>
      <c r="CU37" s="657"/>
      <c r="CV37" s="657"/>
      <c r="CW37" s="657"/>
      <c r="CX37" s="657"/>
      <c r="CY37" s="658"/>
      <c r="CZ37" s="659">
        <v>0.4</v>
      </c>
      <c r="DA37" s="660"/>
      <c r="DB37" s="660"/>
      <c r="DC37" s="661"/>
      <c r="DD37" s="634">
        <v>150448</v>
      </c>
      <c r="DE37" s="657"/>
      <c r="DF37" s="657"/>
      <c r="DG37" s="657"/>
      <c r="DH37" s="657"/>
      <c r="DI37" s="657"/>
      <c r="DJ37" s="657"/>
      <c r="DK37" s="658"/>
      <c r="DL37" s="634">
        <v>120791</v>
      </c>
      <c r="DM37" s="657"/>
      <c r="DN37" s="657"/>
      <c r="DO37" s="657"/>
      <c r="DP37" s="657"/>
      <c r="DQ37" s="657"/>
      <c r="DR37" s="657"/>
      <c r="DS37" s="657"/>
      <c r="DT37" s="657"/>
      <c r="DU37" s="657"/>
      <c r="DV37" s="658"/>
      <c r="DW37" s="630">
        <v>0.5</v>
      </c>
      <c r="DX37" s="655"/>
      <c r="DY37" s="655"/>
      <c r="DZ37" s="655"/>
      <c r="EA37" s="655"/>
      <c r="EB37" s="655"/>
      <c r="EC37" s="656"/>
    </row>
    <row r="38" spans="2:133" ht="11.25" customHeight="1">
      <c r="AQ38" s="704" t="s">
        <v>317</v>
      </c>
      <c r="AR38" s="705"/>
      <c r="AS38" s="705"/>
      <c r="AT38" s="705"/>
      <c r="AU38" s="705"/>
      <c r="AV38" s="705"/>
      <c r="AW38" s="705"/>
      <c r="AX38" s="705"/>
      <c r="AY38" s="706"/>
      <c r="AZ38" s="625" t="s">
        <v>318</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21031</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4644725</v>
      </c>
      <c r="CS38" s="626"/>
      <c r="CT38" s="626"/>
      <c r="CU38" s="626"/>
      <c r="CV38" s="626"/>
      <c r="CW38" s="626"/>
      <c r="CX38" s="626"/>
      <c r="CY38" s="627"/>
      <c r="CZ38" s="659">
        <v>10.4</v>
      </c>
      <c r="DA38" s="660"/>
      <c r="DB38" s="660"/>
      <c r="DC38" s="661"/>
      <c r="DD38" s="634">
        <v>4056715</v>
      </c>
      <c r="DE38" s="626"/>
      <c r="DF38" s="626"/>
      <c r="DG38" s="626"/>
      <c r="DH38" s="626"/>
      <c r="DI38" s="626"/>
      <c r="DJ38" s="626"/>
      <c r="DK38" s="627"/>
      <c r="DL38" s="634">
        <v>3840249</v>
      </c>
      <c r="DM38" s="626"/>
      <c r="DN38" s="626"/>
      <c r="DO38" s="626"/>
      <c r="DP38" s="626"/>
      <c r="DQ38" s="626"/>
      <c r="DR38" s="626"/>
      <c r="DS38" s="626"/>
      <c r="DT38" s="626"/>
      <c r="DU38" s="626"/>
      <c r="DV38" s="627"/>
      <c r="DW38" s="630">
        <v>14.8</v>
      </c>
      <c r="DX38" s="655"/>
      <c r="DY38" s="655"/>
      <c r="DZ38" s="655"/>
      <c r="EA38" s="655"/>
      <c r="EB38" s="655"/>
      <c r="EC38" s="656"/>
    </row>
    <row r="39" spans="2:133" ht="11.25" customHeight="1">
      <c r="AQ39" s="704" t="s">
        <v>321</v>
      </c>
      <c r="AR39" s="705"/>
      <c r="AS39" s="705"/>
      <c r="AT39" s="705"/>
      <c r="AU39" s="705"/>
      <c r="AV39" s="705"/>
      <c r="AW39" s="705"/>
      <c r="AX39" s="705"/>
      <c r="AY39" s="706"/>
      <c r="AZ39" s="625" t="s">
        <v>318</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103</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393026</v>
      </c>
      <c r="CS39" s="657"/>
      <c r="CT39" s="657"/>
      <c r="CU39" s="657"/>
      <c r="CV39" s="657"/>
      <c r="CW39" s="657"/>
      <c r="CX39" s="657"/>
      <c r="CY39" s="658"/>
      <c r="CZ39" s="659">
        <v>0.9</v>
      </c>
      <c r="DA39" s="660"/>
      <c r="DB39" s="660"/>
      <c r="DC39" s="661"/>
      <c r="DD39" s="634" t="s">
        <v>318</v>
      </c>
      <c r="DE39" s="657"/>
      <c r="DF39" s="657"/>
      <c r="DG39" s="657"/>
      <c r="DH39" s="657"/>
      <c r="DI39" s="657"/>
      <c r="DJ39" s="657"/>
      <c r="DK39" s="658"/>
      <c r="DL39" s="634" t="s">
        <v>318</v>
      </c>
      <c r="DM39" s="657"/>
      <c r="DN39" s="657"/>
      <c r="DO39" s="657"/>
      <c r="DP39" s="657"/>
      <c r="DQ39" s="657"/>
      <c r="DR39" s="657"/>
      <c r="DS39" s="657"/>
      <c r="DT39" s="657"/>
      <c r="DU39" s="657"/>
      <c r="DV39" s="658"/>
      <c r="DW39" s="630" t="s">
        <v>318</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708242</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105</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3010628</v>
      </c>
      <c r="CS40" s="626"/>
      <c r="CT40" s="626"/>
      <c r="CU40" s="626"/>
      <c r="CV40" s="626"/>
      <c r="CW40" s="626"/>
      <c r="CX40" s="626"/>
      <c r="CY40" s="627"/>
      <c r="CZ40" s="659">
        <v>6.8</v>
      </c>
      <c r="DA40" s="660"/>
      <c r="DB40" s="660"/>
      <c r="DC40" s="661"/>
      <c r="DD40" s="634">
        <v>46018</v>
      </c>
      <c r="DE40" s="626"/>
      <c r="DF40" s="626"/>
      <c r="DG40" s="626"/>
      <c r="DH40" s="626"/>
      <c r="DI40" s="626"/>
      <c r="DJ40" s="626"/>
      <c r="DK40" s="627"/>
      <c r="DL40" s="634">
        <v>45318</v>
      </c>
      <c r="DM40" s="626"/>
      <c r="DN40" s="626"/>
      <c r="DO40" s="626"/>
      <c r="DP40" s="626"/>
      <c r="DQ40" s="626"/>
      <c r="DR40" s="626"/>
      <c r="DS40" s="626"/>
      <c r="DT40" s="626"/>
      <c r="DU40" s="626"/>
      <c r="DV40" s="627"/>
      <c r="DW40" s="630">
        <v>0.2</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2305133</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294</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5417179</v>
      </c>
      <c r="CS42" s="626"/>
      <c r="CT42" s="626"/>
      <c r="CU42" s="626"/>
      <c r="CV42" s="626"/>
      <c r="CW42" s="626"/>
      <c r="CX42" s="626"/>
      <c r="CY42" s="627"/>
      <c r="CZ42" s="659">
        <v>12.2</v>
      </c>
      <c r="DA42" s="708"/>
      <c r="DB42" s="708"/>
      <c r="DC42" s="709"/>
      <c r="DD42" s="634">
        <v>871499</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83097</v>
      </c>
      <c r="CS43" s="657"/>
      <c r="CT43" s="657"/>
      <c r="CU43" s="657"/>
      <c r="CV43" s="657"/>
      <c r="CW43" s="657"/>
      <c r="CX43" s="657"/>
      <c r="CY43" s="658"/>
      <c r="CZ43" s="659">
        <v>0.2</v>
      </c>
      <c r="DA43" s="660"/>
      <c r="DB43" s="660"/>
      <c r="DC43" s="661"/>
      <c r="DD43" s="634">
        <v>83097</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336</v>
      </c>
      <c r="CD44" s="731" t="s">
        <v>287</v>
      </c>
      <c r="CE44" s="732"/>
      <c r="CF44" s="622" t="s">
        <v>337</v>
      </c>
      <c r="CG44" s="623"/>
      <c r="CH44" s="623"/>
      <c r="CI44" s="623"/>
      <c r="CJ44" s="623"/>
      <c r="CK44" s="623"/>
      <c r="CL44" s="623"/>
      <c r="CM44" s="623"/>
      <c r="CN44" s="623"/>
      <c r="CO44" s="623"/>
      <c r="CP44" s="623"/>
      <c r="CQ44" s="624"/>
      <c r="CR44" s="625">
        <v>5417179</v>
      </c>
      <c r="CS44" s="626"/>
      <c r="CT44" s="626"/>
      <c r="CU44" s="626"/>
      <c r="CV44" s="626"/>
      <c r="CW44" s="626"/>
      <c r="CX44" s="626"/>
      <c r="CY44" s="627"/>
      <c r="CZ44" s="659">
        <v>12.2</v>
      </c>
      <c r="DA44" s="708"/>
      <c r="DB44" s="708"/>
      <c r="DC44" s="709"/>
      <c r="DD44" s="634">
        <v>871499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338</v>
      </c>
      <c r="CG45" s="623"/>
      <c r="CH45" s="623"/>
      <c r="CI45" s="623"/>
      <c r="CJ45" s="623"/>
      <c r="CK45" s="623"/>
      <c r="CL45" s="623"/>
      <c r="CM45" s="623"/>
      <c r="CN45" s="623"/>
      <c r="CO45" s="623"/>
      <c r="CP45" s="623"/>
      <c r="CQ45" s="624"/>
      <c r="CR45" s="625">
        <v>3114467</v>
      </c>
      <c r="CS45" s="657"/>
      <c r="CT45" s="657"/>
      <c r="CU45" s="657"/>
      <c r="CV45" s="657"/>
      <c r="CW45" s="657"/>
      <c r="CX45" s="657"/>
      <c r="CY45" s="658"/>
      <c r="CZ45" s="659">
        <v>7</v>
      </c>
      <c r="DA45" s="660"/>
      <c r="DB45" s="660"/>
      <c r="DC45" s="661"/>
      <c r="DD45" s="634">
        <v>165270</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339</v>
      </c>
      <c r="CG46" s="623"/>
      <c r="CH46" s="623"/>
      <c r="CI46" s="623"/>
      <c r="CJ46" s="623"/>
      <c r="CK46" s="623"/>
      <c r="CL46" s="623"/>
      <c r="CM46" s="623"/>
      <c r="CN46" s="623"/>
      <c r="CO46" s="623"/>
      <c r="CP46" s="623"/>
      <c r="CQ46" s="624"/>
      <c r="CR46" s="625">
        <v>2272413</v>
      </c>
      <c r="CS46" s="626"/>
      <c r="CT46" s="626"/>
      <c r="CU46" s="626"/>
      <c r="CV46" s="626"/>
      <c r="CW46" s="626"/>
      <c r="CX46" s="626"/>
      <c r="CY46" s="627"/>
      <c r="CZ46" s="659">
        <v>5.0999999999999996</v>
      </c>
      <c r="DA46" s="708"/>
      <c r="DB46" s="708"/>
      <c r="DC46" s="709"/>
      <c r="DD46" s="634">
        <v>702941</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340</v>
      </c>
      <c r="CG47" s="623"/>
      <c r="CH47" s="623"/>
      <c r="CI47" s="623"/>
      <c r="CJ47" s="623"/>
      <c r="CK47" s="623"/>
      <c r="CL47" s="623"/>
      <c r="CM47" s="623"/>
      <c r="CN47" s="623"/>
      <c r="CO47" s="623"/>
      <c r="CP47" s="623"/>
      <c r="CQ47" s="624"/>
      <c r="CR47" s="625" t="s">
        <v>111</v>
      </c>
      <c r="CS47" s="657"/>
      <c r="CT47" s="657"/>
      <c r="CU47" s="657"/>
      <c r="CV47" s="657"/>
      <c r="CW47" s="657"/>
      <c r="CX47" s="657"/>
      <c r="CY47" s="658"/>
      <c r="CZ47" s="659" t="s">
        <v>111</v>
      </c>
      <c r="DA47" s="660"/>
      <c r="DB47" s="660"/>
      <c r="DC47" s="661"/>
      <c r="DD47" s="634" t="s">
        <v>111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342</v>
      </c>
      <c r="CE49" s="669"/>
      <c r="CF49" s="669"/>
      <c r="CG49" s="669"/>
      <c r="CH49" s="669"/>
      <c r="CI49" s="669"/>
      <c r="CJ49" s="669"/>
      <c r="CK49" s="669"/>
      <c r="CL49" s="669"/>
      <c r="CM49" s="669"/>
      <c r="CN49" s="669"/>
      <c r="CO49" s="669"/>
      <c r="CP49" s="669"/>
      <c r="CQ49" s="670"/>
      <c r="CR49" s="697">
        <v>44450725</v>
      </c>
      <c r="CS49" s="693"/>
      <c r="CT49" s="693"/>
      <c r="CU49" s="693"/>
      <c r="CV49" s="693"/>
      <c r="CW49" s="693"/>
      <c r="CX49" s="693"/>
      <c r="CY49" s="720"/>
      <c r="CZ49" s="721">
        <v>100</v>
      </c>
      <c r="DA49" s="722"/>
      <c r="DB49" s="722"/>
      <c r="DC49" s="723"/>
      <c r="DD49" s="724">
        <v>28117763</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90" zoomScaleNormal="9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365</v>
      </c>
      <c r="C7" s="752"/>
      <c r="D7" s="752"/>
      <c r="E7" s="752"/>
      <c r="F7" s="752"/>
      <c r="G7" s="752"/>
      <c r="H7" s="752"/>
      <c r="I7" s="752"/>
      <c r="J7" s="752"/>
      <c r="K7" s="752"/>
      <c r="L7" s="752"/>
      <c r="M7" s="752"/>
      <c r="N7" s="752"/>
      <c r="O7" s="752"/>
      <c r="P7" s="753"/>
      <c r="Q7" s="754">
        <v>46171</v>
      </c>
      <c r="R7" s="755"/>
      <c r="S7" s="755"/>
      <c r="T7" s="755"/>
      <c r="U7" s="755"/>
      <c r="V7" s="755">
        <v>45630</v>
      </c>
      <c r="W7" s="755"/>
      <c r="X7" s="755"/>
      <c r="Y7" s="755"/>
      <c r="Z7" s="755"/>
      <c r="AA7" s="755">
        <v>541</v>
      </c>
      <c r="AB7" s="755"/>
      <c r="AC7" s="755"/>
      <c r="AD7" s="755"/>
      <c r="AE7" s="756"/>
      <c r="AF7" s="757">
        <v>289</v>
      </c>
      <c r="AG7" s="758"/>
      <c r="AH7" s="758"/>
      <c r="AI7" s="758"/>
      <c r="AJ7" s="759"/>
      <c r="AK7" s="794">
        <v>36</v>
      </c>
      <c r="AL7" s="795"/>
      <c r="AM7" s="795"/>
      <c r="AN7" s="795"/>
      <c r="AO7" s="795"/>
      <c r="AP7" s="795">
        <v>70410</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564</v>
      </c>
      <c r="BT7" s="799"/>
      <c r="BU7" s="799"/>
      <c r="BV7" s="799"/>
      <c r="BW7" s="799"/>
      <c r="BX7" s="799"/>
      <c r="BY7" s="799"/>
      <c r="BZ7" s="799"/>
      <c r="CA7" s="799"/>
      <c r="CB7" s="799"/>
      <c r="CC7" s="799"/>
      <c r="CD7" s="799"/>
      <c r="CE7" s="799"/>
      <c r="CF7" s="799"/>
      <c r="CG7" s="800"/>
      <c r="CH7" s="791">
        <v>0</v>
      </c>
      <c r="CI7" s="792"/>
      <c r="CJ7" s="792"/>
      <c r="CK7" s="792"/>
      <c r="CL7" s="793"/>
      <c r="CM7" s="791">
        <v>-84</v>
      </c>
      <c r="CN7" s="792"/>
      <c r="CO7" s="792"/>
      <c r="CP7" s="792"/>
      <c r="CQ7" s="793"/>
      <c r="CR7" s="791">
        <v>9</v>
      </c>
      <c r="CS7" s="792"/>
      <c r="CT7" s="792"/>
      <c r="CU7" s="792"/>
      <c r="CV7" s="793"/>
      <c r="CW7" s="791" t="s">
        <v>551</v>
      </c>
      <c r="CX7" s="792"/>
      <c r="CY7" s="792"/>
      <c r="CZ7" s="792"/>
      <c r="DA7" s="793"/>
      <c r="DB7" s="791" t="s">
        <v>551</v>
      </c>
      <c r="DC7" s="792"/>
      <c r="DD7" s="792"/>
      <c r="DE7" s="792"/>
      <c r="DF7" s="793"/>
      <c r="DG7" s="791" t="s">
        <v>551</v>
      </c>
      <c r="DH7" s="792"/>
      <c r="DI7" s="792"/>
      <c r="DJ7" s="792"/>
      <c r="DK7" s="793"/>
      <c r="DL7" s="791" t="s">
        <v>551</v>
      </c>
      <c r="DM7" s="792"/>
      <c r="DN7" s="792"/>
      <c r="DO7" s="792"/>
      <c r="DP7" s="793"/>
      <c r="DQ7" s="791" t="s">
        <v>551</v>
      </c>
      <c r="DR7" s="792"/>
      <c r="DS7" s="792"/>
      <c r="DT7" s="792"/>
      <c r="DU7" s="793"/>
      <c r="DV7" s="772"/>
      <c r="DW7" s="773"/>
      <c r="DX7" s="773"/>
      <c r="DY7" s="773"/>
      <c r="DZ7" s="774"/>
      <c r="EA7" s="207"/>
    </row>
    <row r="8" spans="1:131" s="208" customFormat="1" ht="26.25" customHeight="1">
      <c r="A8" s="214">
        <v>2</v>
      </c>
      <c r="B8" s="775" t="s">
        <v>366</v>
      </c>
      <c r="C8" s="776"/>
      <c r="D8" s="776"/>
      <c r="E8" s="776"/>
      <c r="F8" s="776"/>
      <c r="G8" s="776"/>
      <c r="H8" s="776"/>
      <c r="I8" s="776"/>
      <c r="J8" s="776"/>
      <c r="K8" s="776"/>
      <c r="L8" s="776"/>
      <c r="M8" s="776"/>
      <c r="N8" s="776"/>
      <c r="O8" s="776"/>
      <c r="P8" s="777"/>
      <c r="Q8" s="778">
        <v>26</v>
      </c>
      <c r="R8" s="779"/>
      <c r="S8" s="779"/>
      <c r="T8" s="779"/>
      <c r="U8" s="779"/>
      <c r="V8" s="779">
        <v>11</v>
      </c>
      <c r="W8" s="779"/>
      <c r="X8" s="779"/>
      <c r="Y8" s="779"/>
      <c r="Z8" s="779"/>
      <c r="AA8" s="779">
        <v>15</v>
      </c>
      <c r="AB8" s="779"/>
      <c r="AC8" s="779"/>
      <c r="AD8" s="779"/>
      <c r="AE8" s="780"/>
      <c r="AF8" s="781">
        <v>15</v>
      </c>
      <c r="AG8" s="782"/>
      <c r="AH8" s="782"/>
      <c r="AI8" s="782"/>
      <c r="AJ8" s="783"/>
      <c r="AK8" s="784">
        <v>702</v>
      </c>
      <c r="AL8" s="785"/>
      <c r="AM8" s="785"/>
      <c r="AN8" s="785"/>
      <c r="AO8" s="785"/>
      <c r="AP8" s="785" t="s">
        <v>550</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565</v>
      </c>
      <c r="BT8" s="789"/>
      <c r="BU8" s="789"/>
      <c r="BV8" s="789"/>
      <c r="BW8" s="789"/>
      <c r="BX8" s="789"/>
      <c r="BY8" s="789"/>
      <c r="BZ8" s="789"/>
      <c r="CA8" s="789"/>
      <c r="CB8" s="789"/>
      <c r="CC8" s="789"/>
      <c r="CD8" s="789"/>
      <c r="CE8" s="789"/>
      <c r="CF8" s="789"/>
      <c r="CG8" s="790"/>
      <c r="CH8" s="801">
        <v>-22</v>
      </c>
      <c r="CI8" s="802"/>
      <c r="CJ8" s="802"/>
      <c r="CK8" s="802"/>
      <c r="CL8" s="803"/>
      <c r="CM8" s="801">
        <v>1192</v>
      </c>
      <c r="CN8" s="802"/>
      <c r="CO8" s="802"/>
      <c r="CP8" s="802"/>
      <c r="CQ8" s="803"/>
      <c r="CR8" s="801">
        <v>3</v>
      </c>
      <c r="CS8" s="802"/>
      <c r="CT8" s="802"/>
      <c r="CU8" s="802"/>
      <c r="CV8" s="803"/>
      <c r="CW8" s="801" t="s">
        <v>551</v>
      </c>
      <c r="CX8" s="802"/>
      <c r="CY8" s="802"/>
      <c r="CZ8" s="802"/>
      <c r="DA8" s="803"/>
      <c r="DB8" s="801" t="s">
        <v>551</v>
      </c>
      <c r="DC8" s="802"/>
      <c r="DD8" s="802"/>
      <c r="DE8" s="802"/>
      <c r="DF8" s="803"/>
      <c r="DG8" s="801" t="s">
        <v>551</v>
      </c>
      <c r="DH8" s="802"/>
      <c r="DI8" s="802"/>
      <c r="DJ8" s="802"/>
      <c r="DK8" s="803"/>
      <c r="DL8" s="801" t="s">
        <v>548</v>
      </c>
      <c r="DM8" s="802"/>
      <c r="DN8" s="802"/>
      <c r="DO8" s="802"/>
      <c r="DP8" s="803"/>
      <c r="DQ8" s="801" t="s">
        <v>551</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566</v>
      </c>
      <c r="BT9" s="789"/>
      <c r="BU9" s="789"/>
      <c r="BV9" s="789"/>
      <c r="BW9" s="789"/>
      <c r="BX9" s="789"/>
      <c r="BY9" s="789"/>
      <c r="BZ9" s="789"/>
      <c r="CA9" s="789"/>
      <c r="CB9" s="789"/>
      <c r="CC9" s="789"/>
      <c r="CD9" s="789"/>
      <c r="CE9" s="789"/>
      <c r="CF9" s="789"/>
      <c r="CG9" s="790"/>
      <c r="CH9" s="801">
        <v>6</v>
      </c>
      <c r="CI9" s="802"/>
      <c r="CJ9" s="802"/>
      <c r="CK9" s="802"/>
      <c r="CL9" s="803"/>
      <c r="CM9" s="801">
        <v>157</v>
      </c>
      <c r="CN9" s="802"/>
      <c r="CO9" s="802"/>
      <c r="CP9" s="802"/>
      <c r="CQ9" s="803"/>
      <c r="CR9" s="801">
        <v>69</v>
      </c>
      <c r="CS9" s="802"/>
      <c r="CT9" s="802"/>
      <c r="CU9" s="802"/>
      <c r="CV9" s="803"/>
      <c r="CW9" s="801" t="s">
        <v>551</v>
      </c>
      <c r="CX9" s="802"/>
      <c r="CY9" s="802"/>
      <c r="CZ9" s="802"/>
      <c r="DA9" s="803"/>
      <c r="DB9" s="801" t="s">
        <v>551</v>
      </c>
      <c r="DC9" s="802"/>
      <c r="DD9" s="802"/>
      <c r="DE9" s="802"/>
      <c r="DF9" s="803"/>
      <c r="DG9" s="801" t="s">
        <v>551</v>
      </c>
      <c r="DH9" s="802"/>
      <c r="DI9" s="802"/>
      <c r="DJ9" s="802"/>
      <c r="DK9" s="803"/>
      <c r="DL9" s="801" t="s">
        <v>551</v>
      </c>
      <c r="DM9" s="802"/>
      <c r="DN9" s="802"/>
      <c r="DO9" s="802"/>
      <c r="DP9" s="803"/>
      <c r="DQ9" s="801" t="s">
        <v>551</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t="s">
        <v>567</v>
      </c>
      <c r="BS10" s="788" t="s">
        <v>568</v>
      </c>
      <c r="BT10" s="789"/>
      <c r="BU10" s="789"/>
      <c r="BV10" s="789"/>
      <c r="BW10" s="789"/>
      <c r="BX10" s="789"/>
      <c r="BY10" s="789"/>
      <c r="BZ10" s="789"/>
      <c r="CA10" s="789"/>
      <c r="CB10" s="789"/>
      <c r="CC10" s="789"/>
      <c r="CD10" s="789"/>
      <c r="CE10" s="789"/>
      <c r="CF10" s="789"/>
      <c r="CG10" s="790"/>
      <c r="CH10" s="801">
        <v>44</v>
      </c>
      <c r="CI10" s="802"/>
      <c r="CJ10" s="802"/>
      <c r="CK10" s="802"/>
      <c r="CL10" s="803"/>
      <c r="CM10" s="801">
        <v>2275</v>
      </c>
      <c r="CN10" s="802"/>
      <c r="CO10" s="802"/>
      <c r="CP10" s="802"/>
      <c r="CQ10" s="803"/>
      <c r="CR10" s="801">
        <v>10</v>
      </c>
      <c r="CS10" s="802"/>
      <c r="CT10" s="802"/>
      <c r="CU10" s="802"/>
      <c r="CV10" s="803"/>
      <c r="CW10" s="801">
        <v>135</v>
      </c>
      <c r="CX10" s="802"/>
      <c r="CY10" s="802"/>
      <c r="CZ10" s="802"/>
      <c r="DA10" s="803"/>
      <c r="DB10" s="801" t="s">
        <v>551</v>
      </c>
      <c r="DC10" s="802"/>
      <c r="DD10" s="802"/>
      <c r="DE10" s="802"/>
      <c r="DF10" s="803"/>
      <c r="DG10" s="801" t="s">
        <v>551</v>
      </c>
      <c r="DH10" s="802"/>
      <c r="DI10" s="802"/>
      <c r="DJ10" s="802"/>
      <c r="DK10" s="803"/>
      <c r="DL10" s="801">
        <v>38</v>
      </c>
      <c r="DM10" s="802"/>
      <c r="DN10" s="802"/>
      <c r="DO10" s="802"/>
      <c r="DP10" s="803"/>
      <c r="DQ10" s="801">
        <v>34</v>
      </c>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368</v>
      </c>
      <c r="B23" s="810" t="s">
        <v>369</v>
      </c>
      <c r="C23" s="811"/>
      <c r="D23" s="811"/>
      <c r="E23" s="811"/>
      <c r="F23" s="811"/>
      <c r="G23" s="811"/>
      <c r="H23" s="811"/>
      <c r="I23" s="811"/>
      <c r="J23" s="811"/>
      <c r="K23" s="811"/>
      <c r="L23" s="811"/>
      <c r="M23" s="811"/>
      <c r="N23" s="811"/>
      <c r="O23" s="811"/>
      <c r="P23" s="812"/>
      <c r="Q23" s="813">
        <v>45006</v>
      </c>
      <c r="R23" s="814"/>
      <c r="S23" s="814"/>
      <c r="T23" s="814"/>
      <c r="U23" s="814"/>
      <c r="V23" s="814">
        <v>44451</v>
      </c>
      <c r="W23" s="814"/>
      <c r="X23" s="814"/>
      <c r="Y23" s="814"/>
      <c r="Z23" s="814"/>
      <c r="AA23" s="814">
        <v>556</v>
      </c>
      <c r="AB23" s="814"/>
      <c r="AC23" s="814"/>
      <c r="AD23" s="814"/>
      <c r="AE23" s="815"/>
      <c r="AF23" s="816">
        <v>304</v>
      </c>
      <c r="AG23" s="814"/>
      <c r="AH23" s="814"/>
      <c r="AI23" s="814"/>
      <c r="AJ23" s="817"/>
      <c r="AK23" s="818"/>
      <c r="AL23" s="819"/>
      <c r="AM23" s="819"/>
      <c r="AN23" s="819"/>
      <c r="AO23" s="819"/>
      <c r="AP23" s="814">
        <v>70410</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348</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380</v>
      </c>
      <c r="C28" s="752"/>
      <c r="D28" s="752"/>
      <c r="E28" s="752"/>
      <c r="F28" s="752"/>
      <c r="G28" s="752"/>
      <c r="H28" s="752"/>
      <c r="I28" s="752"/>
      <c r="J28" s="752"/>
      <c r="K28" s="752"/>
      <c r="L28" s="752"/>
      <c r="M28" s="752"/>
      <c r="N28" s="752"/>
      <c r="O28" s="752"/>
      <c r="P28" s="753"/>
      <c r="Q28" s="846">
        <v>10584</v>
      </c>
      <c r="R28" s="847"/>
      <c r="S28" s="847"/>
      <c r="T28" s="847"/>
      <c r="U28" s="847"/>
      <c r="V28" s="847">
        <v>10575</v>
      </c>
      <c r="W28" s="847"/>
      <c r="X28" s="847"/>
      <c r="Y28" s="847"/>
      <c r="Z28" s="847"/>
      <c r="AA28" s="847">
        <v>9</v>
      </c>
      <c r="AB28" s="847"/>
      <c r="AC28" s="847"/>
      <c r="AD28" s="847"/>
      <c r="AE28" s="848"/>
      <c r="AF28" s="849">
        <v>9</v>
      </c>
      <c r="AG28" s="847"/>
      <c r="AH28" s="847"/>
      <c r="AI28" s="847"/>
      <c r="AJ28" s="850"/>
      <c r="AK28" s="851">
        <v>708</v>
      </c>
      <c r="AL28" s="852"/>
      <c r="AM28" s="852"/>
      <c r="AN28" s="852"/>
      <c r="AO28" s="852"/>
      <c r="AP28" s="838" t="s">
        <v>551</v>
      </c>
      <c r="AQ28" s="839"/>
      <c r="AR28" s="839"/>
      <c r="AS28" s="839"/>
      <c r="AT28" s="840"/>
      <c r="AU28" s="838" t="s">
        <v>550</v>
      </c>
      <c r="AV28" s="839"/>
      <c r="AW28" s="839"/>
      <c r="AX28" s="839"/>
      <c r="AY28" s="840"/>
      <c r="AZ28" s="841" t="s">
        <v>549</v>
      </c>
      <c r="BA28" s="842"/>
      <c r="BB28" s="842"/>
      <c r="BC28" s="842"/>
      <c r="BD28" s="843"/>
      <c r="BE28" s="844"/>
      <c r="BF28" s="844"/>
      <c r="BG28" s="844"/>
      <c r="BH28" s="844"/>
      <c r="BI28" s="845"/>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381</v>
      </c>
      <c r="C29" s="776"/>
      <c r="D29" s="776"/>
      <c r="E29" s="776"/>
      <c r="F29" s="776"/>
      <c r="G29" s="776"/>
      <c r="H29" s="776"/>
      <c r="I29" s="776"/>
      <c r="J29" s="776"/>
      <c r="K29" s="776"/>
      <c r="L29" s="776"/>
      <c r="M29" s="776"/>
      <c r="N29" s="776"/>
      <c r="O29" s="776"/>
      <c r="P29" s="777"/>
      <c r="Q29" s="778">
        <v>8993</v>
      </c>
      <c r="R29" s="779"/>
      <c r="S29" s="779"/>
      <c r="T29" s="779"/>
      <c r="U29" s="779"/>
      <c r="V29" s="779">
        <v>8614</v>
      </c>
      <c r="W29" s="779"/>
      <c r="X29" s="779"/>
      <c r="Y29" s="779"/>
      <c r="Z29" s="779"/>
      <c r="AA29" s="779">
        <v>379</v>
      </c>
      <c r="AB29" s="779"/>
      <c r="AC29" s="779"/>
      <c r="AD29" s="779"/>
      <c r="AE29" s="780"/>
      <c r="AF29" s="781">
        <v>379</v>
      </c>
      <c r="AG29" s="782"/>
      <c r="AH29" s="782"/>
      <c r="AI29" s="782"/>
      <c r="AJ29" s="783"/>
      <c r="AK29" s="855">
        <v>1208</v>
      </c>
      <c r="AL29" s="856"/>
      <c r="AM29" s="856"/>
      <c r="AN29" s="856"/>
      <c r="AO29" s="856"/>
      <c r="AP29" s="857" t="s">
        <v>551</v>
      </c>
      <c r="AQ29" s="858"/>
      <c r="AR29" s="858"/>
      <c r="AS29" s="858"/>
      <c r="AT29" s="855"/>
      <c r="AU29" s="857" t="s">
        <v>550</v>
      </c>
      <c r="AV29" s="858"/>
      <c r="AW29" s="858"/>
      <c r="AX29" s="858"/>
      <c r="AY29" s="855"/>
      <c r="AZ29" s="859" t="s">
        <v>550</v>
      </c>
      <c r="BA29" s="860"/>
      <c r="BB29" s="860"/>
      <c r="BC29" s="860"/>
      <c r="BD29" s="861"/>
      <c r="BE29" s="853"/>
      <c r="BF29" s="853"/>
      <c r="BG29" s="853"/>
      <c r="BH29" s="853"/>
      <c r="BI29" s="854"/>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382</v>
      </c>
      <c r="C30" s="776"/>
      <c r="D30" s="776"/>
      <c r="E30" s="776"/>
      <c r="F30" s="776"/>
      <c r="G30" s="776"/>
      <c r="H30" s="776"/>
      <c r="I30" s="776"/>
      <c r="J30" s="776"/>
      <c r="K30" s="776"/>
      <c r="L30" s="776"/>
      <c r="M30" s="776"/>
      <c r="N30" s="776"/>
      <c r="O30" s="776"/>
      <c r="P30" s="777"/>
      <c r="Q30" s="778">
        <v>904</v>
      </c>
      <c r="R30" s="779"/>
      <c r="S30" s="779"/>
      <c r="T30" s="779"/>
      <c r="U30" s="779"/>
      <c r="V30" s="779">
        <v>894</v>
      </c>
      <c r="W30" s="779"/>
      <c r="X30" s="779"/>
      <c r="Y30" s="779"/>
      <c r="Z30" s="779"/>
      <c r="AA30" s="779">
        <v>10</v>
      </c>
      <c r="AB30" s="779"/>
      <c r="AC30" s="779"/>
      <c r="AD30" s="779"/>
      <c r="AE30" s="780"/>
      <c r="AF30" s="781">
        <v>10</v>
      </c>
      <c r="AG30" s="782"/>
      <c r="AH30" s="782"/>
      <c r="AI30" s="782"/>
      <c r="AJ30" s="783"/>
      <c r="AK30" s="855">
        <v>238</v>
      </c>
      <c r="AL30" s="856"/>
      <c r="AM30" s="856"/>
      <c r="AN30" s="856"/>
      <c r="AO30" s="856"/>
      <c r="AP30" s="857" t="s">
        <v>548</v>
      </c>
      <c r="AQ30" s="858"/>
      <c r="AR30" s="858"/>
      <c r="AS30" s="858"/>
      <c r="AT30" s="855"/>
      <c r="AU30" s="857" t="s">
        <v>551</v>
      </c>
      <c r="AV30" s="858"/>
      <c r="AW30" s="858"/>
      <c r="AX30" s="858"/>
      <c r="AY30" s="855"/>
      <c r="AZ30" s="859" t="s">
        <v>550</v>
      </c>
      <c r="BA30" s="860"/>
      <c r="BB30" s="860"/>
      <c r="BC30" s="860"/>
      <c r="BD30" s="861"/>
      <c r="BE30" s="853"/>
      <c r="BF30" s="853"/>
      <c r="BG30" s="853"/>
      <c r="BH30" s="853"/>
      <c r="BI30" s="854"/>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383</v>
      </c>
      <c r="C31" s="776"/>
      <c r="D31" s="776"/>
      <c r="E31" s="776"/>
      <c r="F31" s="776"/>
      <c r="G31" s="776"/>
      <c r="H31" s="776"/>
      <c r="I31" s="776"/>
      <c r="J31" s="776"/>
      <c r="K31" s="776"/>
      <c r="L31" s="776"/>
      <c r="M31" s="776"/>
      <c r="N31" s="776"/>
      <c r="O31" s="776"/>
      <c r="P31" s="777"/>
      <c r="Q31" s="778">
        <v>1959</v>
      </c>
      <c r="R31" s="779"/>
      <c r="S31" s="779"/>
      <c r="T31" s="779"/>
      <c r="U31" s="779"/>
      <c r="V31" s="779">
        <v>1932</v>
      </c>
      <c r="W31" s="779"/>
      <c r="X31" s="779"/>
      <c r="Y31" s="779"/>
      <c r="Z31" s="779"/>
      <c r="AA31" s="779">
        <v>27</v>
      </c>
      <c r="AB31" s="779"/>
      <c r="AC31" s="779"/>
      <c r="AD31" s="779"/>
      <c r="AE31" s="780"/>
      <c r="AF31" s="781">
        <v>1720</v>
      </c>
      <c r="AG31" s="782"/>
      <c r="AH31" s="782"/>
      <c r="AI31" s="782"/>
      <c r="AJ31" s="783"/>
      <c r="AK31" s="855" t="s">
        <v>551</v>
      </c>
      <c r="AL31" s="856"/>
      <c r="AM31" s="856"/>
      <c r="AN31" s="856"/>
      <c r="AO31" s="856"/>
      <c r="AP31" s="856">
        <v>3187</v>
      </c>
      <c r="AQ31" s="856"/>
      <c r="AR31" s="856"/>
      <c r="AS31" s="856"/>
      <c r="AT31" s="856"/>
      <c r="AU31" s="856">
        <v>6</v>
      </c>
      <c r="AV31" s="856"/>
      <c r="AW31" s="856"/>
      <c r="AX31" s="856"/>
      <c r="AY31" s="856"/>
      <c r="AZ31" s="862" t="s">
        <v>547</v>
      </c>
      <c r="BA31" s="862"/>
      <c r="BB31" s="862"/>
      <c r="BC31" s="862"/>
      <c r="BD31" s="862"/>
      <c r="BE31" s="853" t="s">
        <v>384</v>
      </c>
      <c r="BF31" s="853"/>
      <c r="BG31" s="853"/>
      <c r="BH31" s="853"/>
      <c r="BI31" s="854"/>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385</v>
      </c>
      <c r="C32" s="776"/>
      <c r="D32" s="776"/>
      <c r="E32" s="776"/>
      <c r="F32" s="776"/>
      <c r="G32" s="776"/>
      <c r="H32" s="776"/>
      <c r="I32" s="776"/>
      <c r="J32" s="776"/>
      <c r="K32" s="776"/>
      <c r="L32" s="776"/>
      <c r="M32" s="776"/>
      <c r="N32" s="776"/>
      <c r="O32" s="776"/>
      <c r="P32" s="777"/>
      <c r="Q32" s="778">
        <v>701</v>
      </c>
      <c r="R32" s="779"/>
      <c r="S32" s="779"/>
      <c r="T32" s="779"/>
      <c r="U32" s="779"/>
      <c r="V32" s="779">
        <v>701</v>
      </c>
      <c r="W32" s="779"/>
      <c r="X32" s="779"/>
      <c r="Y32" s="779"/>
      <c r="Z32" s="779"/>
      <c r="AA32" s="779">
        <v>0</v>
      </c>
      <c r="AB32" s="779"/>
      <c r="AC32" s="779"/>
      <c r="AD32" s="779"/>
      <c r="AE32" s="780"/>
      <c r="AF32" s="781">
        <v>0</v>
      </c>
      <c r="AG32" s="782"/>
      <c r="AH32" s="782"/>
      <c r="AI32" s="782"/>
      <c r="AJ32" s="783"/>
      <c r="AK32" s="855">
        <v>345</v>
      </c>
      <c r="AL32" s="856"/>
      <c r="AM32" s="856"/>
      <c r="AN32" s="856"/>
      <c r="AO32" s="856"/>
      <c r="AP32" s="856">
        <v>6118</v>
      </c>
      <c r="AQ32" s="856"/>
      <c r="AR32" s="856"/>
      <c r="AS32" s="856"/>
      <c r="AT32" s="856"/>
      <c r="AU32" s="856">
        <v>5335</v>
      </c>
      <c r="AV32" s="856"/>
      <c r="AW32" s="856"/>
      <c r="AX32" s="856"/>
      <c r="AY32" s="856"/>
      <c r="AZ32" s="862" t="s">
        <v>548</v>
      </c>
      <c r="BA32" s="862"/>
      <c r="BB32" s="862"/>
      <c r="BC32" s="862"/>
      <c r="BD32" s="862"/>
      <c r="BE32" s="853" t="s">
        <v>386</v>
      </c>
      <c r="BF32" s="853"/>
      <c r="BG32" s="853"/>
      <c r="BH32" s="853"/>
      <c r="BI32" s="854"/>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387</v>
      </c>
      <c r="C33" s="776"/>
      <c r="D33" s="776"/>
      <c r="E33" s="776"/>
      <c r="F33" s="776"/>
      <c r="G33" s="776"/>
      <c r="H33" s="776"/>
      <c r="I33" s="776"/>
      <c r="J33" s="776"/>
      <c r="K33" s="776"/>
      <c r="L33" s="776"/>
      <c r="M33" s="776"/>
      <c r="N33" s="776"/>
      <c r="O33" s="776"/>
      <c r="P33" s="777"/>
      <c r="Q33" s="778">
        <v>2873</v>
      </c>
      <c r="R33" s="779"/>
      <c r="S33" s="779"/>
      <c r="T33" s="779"/>
      <c r="U33" s="779"/>
      <c r="V33" s="779">
        <v>2809</v>
      </c>
      <c r="W33" s="779"/>
      <c r="X33" s="779"/>
      <c r="Y33" s="779"/>
      <c r="Z33" s="779"/>
      <c r="AA33" s="779">
        <v>64</v>
      </c>
      <c r="AB33" s="779"/>
      <c r="AC33" s="779"/>
      <c r="AD33" s="779"/>
      <c r="AE33" s="780"/>
      <c r="AF33" s="781">
        <v>0</v>
      </c>
      <c r="AG33" s="782"/>
      <c r="AH33" s="782"/>
      <c r="AI33" s="782"/>
      <c r="AJ33" s="783"/>
      <c r="AK33" s="855">
        <v>1286</v>
      </c>
      <c r="AL33" s="856"/>
      <c r="AM33" s="856"/>
      <c r="AN33" s="856"/>
      <c r="AO33" s="856"/>
      <c r="AP33" s="856">
        <v>17624</v>
      </c>
      <c r="AQ33" s="856"/>
      <c r="AR33" s="856"/>
      <c r="AS33" s="856"/>
      <c r="AT33" s="856"/>
      <c r="AU33" s="856">
        <v>16584</v>
      </c>
      <c r="AV33" s="856"/>
      <c r="AW33" s="856"/>
      <c r="AX33" s="856"/>
      <c r="AY33" s="856"/>
      <c r="AZ33" s="862" t="s">
        <v>550</v>
      </c>
      <c r="BA33" s="862"/>
      <c r="BB33" s="862"/>
      <c r="BC33" s="862"/>
      <c r="BD33" s="862"/>
      <c r="BE33" s="853" t="s">
        <v>386</v>
      </c>
      <c r="BF33" s="853"/>
      <c r="BG33" s="853"/>
      <c r="BH33" s="853"/>
      <c r="BI33" s="854"/>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5"/>
      <c r="AL34" s="856"/>
      <c r="AM34" s="856"/>
      <c r="AN34" s="856"/>
      <c r="AO34" s="856"/>
      <c r="AP34" s="856"/>
      <c r="AQ34" s="856"/>
      <c r="AR34" s="856"/>
      <c r="AS34" s="856"/>
      <c r="AT34" s="856"/>
      <c r="AU34" s="856"/>
      <c r="AV34" s="856"/>
      <c r="AW34" s="856"/>
      <c r="AX34" s="856"/>
      <c r="AY34" s="856"/>
      <c r="AZ34" s="862"/>
      <c r="BA34" s="862"/>
      <c r="BB34" s="862"/>
      <c r="BC34" s="862"/>
      <c r="BD34" s="862"/>
      <c r="BE34" s="853"/>
      <c r="BF34" s="853"/>
      <c r="BG34" s="853"/>
      <c r="BH34" s="853"/>
      <c r="BI34" s="854"/>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5"/>
      <c r="AL35" s="856"/>
      <c r="AM35" s="856"/>
      <c r="AN35" s="856"/>
      <c r="AO35" s="856"/>
      <c r="AP35" s="856"/>
      <c r="AQ35" s="856"/>
      <c r="AR35" s="856"/>
      <c r="AS35" s="856"/>
      <c r="AT35" s="856"/>
      <c r="AU35" s="856"/>
      <c r="AV35" s="856"/>
      <c r="AW35" s="856"/>
      <c r="AX35" s="856"/>
      <c r="AY35" s="856"/>
      <c r="AZ35" s="862"/>
      <c r="BA35" s="862"/>
      <c r="BB35" s="862"/>
      <c r="BC35" s="862"/>
      <c r="BD35" s="862"/>
      <c r="BE35" s="853"/>
      <c r="BF35" s="853"/>
      <c r="BG35" s="853"/>
      <c r="BH35" s="853"/>
      <c r="BI35" s="854"/>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5"/>
      <c r="AL36" s="856"/>
      <c r="AM36" s="856"/>
      <c r="AN36" s="856"/>
      <c r="AO36" s="856"/>
      <c r="AP36" s="856"/>
      <c r="AQ36" s="856"/>
      <c r="AR36" s="856"/>
      <c r="AS36" s="856"/>
      <c r="AT36" s="856"/>
      <c r="AU36" s="856"/>
      <c r="AV36" s="856"/>
      <c r="AW36" s="856"/>
      <c r="AX36" s="856"/>
      <c r="AY36" s="856"/>
      <c r="AZ36" s="862"/>
      <c r="BA36" s="862"/>
      <c r="BB36" s="862"/>
      <c r="BC36" s="862"/>
      <c r="BD36" s="862"/>
      <c r="BE36" s="853"/>
      <c r="BF36" s="853"/>
      <c r="BG36" s="853"/>
      <c r="BH36" s="853"/>
      <c r="BI36" s="854"/>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5"/>
      <c r="AL37" s="856"/>
      <c r="AM37" s="856"/>
      <c r="AN37" s="856"/>
      <c r="AO37" s="856"/>
      <c r="AP37" s="856"/>
      <c r="AQ37" s="856"/>
      <c r="AR37" s="856"/>
      <c r="AS37" s="856"/>
      <c r="AT37" s="856"/>
      <c r="AU37" s="856"/>
      <c r="AV37" s="856"/>
      <c r="AW37" s="856"/>
      <c r="AX37" s="856"/>
      <c r="AY37" s="856"/>
      <c r="AZ37" s="862"/>
      <c r="BA37" s="862"/>
      <c r="BB37" s="862"/>
      <c r="BC37" s="862"/>
      <c r="BD37" s="862"/>
      <c r="BE37" s="853"/>
      <c r="BF37" s="853"/>
      <c r="BG37" s="853"/>
      <c r="BH37" s="853"/>
      <c r="BI37" s="854"/>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5"/>
      <c r="AL38" s="856"/>
      <c r="AM38" s="856"/>
      <c r="AN38" s="856"/>
      <c r="AO38" s="856"/>
      <c r="AP38" s="856"/>
      <c r="AQ38" s="856"/>
      <c r="AR38" s="856"/>
      <c r="AS38" s="856"/>
      <c r="AT38" s="856"/>
      <c r="AU38" s="856"/>
      <c r="AV38" s="856"/>
      <c r="AW38" s="856"/>
      <c r="AX38" s="856"/>
      <c r="AY38" s="856"/>
      <c r="AZ38" s="862"/>
      <c r="BA38" s="862"/>
      <c r="BB38" s="862"/>
      <c r="BC38" s="862"/>
      <c r="BD38" s="862"/>
      <c r="BE38" s="853"/>
      <c r="BF38" s="853"/>
      <c r="BG38" s="853"/>
      <c r="BH38" s="853"/>
      <c r="BI38" s="854"/>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5"/>
      <c r="AL39" s="856"/>
      <c r="AM39" s="856"/>
      <c r="AN39" s="856"/>
      <c r="AO39" s="856"/>
      <c r="AP39" s="856"/>
      <c r="AQ39" s="856"/>
      <c r="AR39" s="856"/>
      <c r="AS39" s="856"/>
      <c r="AT39" s="856"/>
      <c r="AU39" s="856"/>
      <c r="AV39" s="856"/>
      <c r="AW39" s="856"/>
      <c r="AX39" s="856"/>
      <c r="AY39" s="856"/>
      <c r="AZ39" s="862"/>
      <c r="BA39" s="862"/>
      <c r="BB39" s="862"/>
      <c r="BC39" s="862"/>
      <c r="BD39" s="862"/>
      <c r="BE39" s="853"/>
      <c r="BF39" s="853"/>
      <c r="BG39" s="853"/>
      <c r="BH39" s="853"/>
      <c r="BI39" s="854"/>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5"/>
      <c r="AL40" s="856"/>
      <c r="AM40" s="856"/>
      <c r="AN40" s="856"/>
      <c r="AO40" s="856"/>
      <c r="AP40" s="856"/>
      <c r="AQ40" s="856"/>
      <c r="AR40" s="856"/>
      <c r="AS40" s="856"/>
      <c r="AT40" s="856"/>
      <c r="AU40" s="856"/>
      <c r="AV40" s="856"/>
      <c r="AW40" s="856"/>
      <c r="AX40" s="856"/>
      <c r="AY40" s="856"/>
      <c r="AZ40" s="862"/>
      <c r="BA40" s="862"/>
      <c r="BB40" s="862"/>
      <c r="BC40" s="862"/>
      <c r="BD40" s="862"/>
      <c r="BE40" s="853"/>
      <c r="BF40" s="853"/>
      <c r="BG40" s="853"/>
      <c r="BH40" s="853"/>
      <c r="BI40" s="854"/>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5"/>
      <c r="AL41" s="856"/>
      <c r="AM41" s="856"/>
      <c r="AN41" s="856"/>
      <c r="AO41" s="856"/>
      <c r="AP41" s="856"/>
      <c r="AQ41" s="856"/>
      <c r="AR41" s="856"/>
      <c r="AS41" s="856"/>
      <c r="AT41" s="856"/>
      <c r="AU41" s="856"/>
      <c r="AV41" s="856"/>
      <c r="AW41" s="856"/>
      <c r="AX41" s="856"/>
      <c r="AY41" s="856"/>
      <c r="AZ41" s="862"/>
      <c r="BA41" s="862"/>
      <c r="BB41" s="862"/>
      <c r="BC41" s="862"/>
      <c r="BD41" s="862"/>
      <c r="BE41" s="853"/>
      <c r="BF41" s="853"/>
      <c r="BG41" s="853"/>
      <c r="BH41" s="853"/>
      <c r="BI41" s="854"/>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5"/>
      <c r="AL42" s="856"/>
      <c r="AM42" s="856"/>
      <c r="AN42" s="856"/>
      <c r="AO42" s="856"/>
      <c r="AP42" s="856"/>
      <c r="AQ42" s="856"/>
      <c r="AR42" s="856"/>
      <c r="AS42" s="856"/>
      <c r="AT42" s="856"/>
      <c r="AU42" s="856"/>
      <c r="AV42" s="856"/>
      <c r="AW42" s="856"/>
      <c r="AX42" s="856"/>
      <c r="AY42" s="856"/>
      <c r="AZ42" s="862"/>
      <c r="BA42" s="862"/>
      <c r="BB42" s="862"/>
      <c r="BC42" s="862"/>
      <c r="BD42" s="862"/>
      <c r="BE42" s="853"/>
      <c r="BF42" s="853"/>
      <c r="BG42" s="853"/>
      <c r="BH42" s="853"/>
      <c r="BI42" s="854"/>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5"/>
      <c r="AL43" s="856"/>
      <c r="AM43" s="856"/>
      <c r="AN43" s="856"/>
      <c r="AO43" s="856"/>
      <c r="AP43" s="856"/>
      <c r="AQ43" s="856"/>
      <c r="AR43" s="856"/>
      <c r="AS43" s="856"/>
      <c r="AT43" s="856"/>
      <c r="AU43" s="856"/>
      <c r="AV43" s="856"/>
      <c r="AW43" s="856"/>
      <c r="AX43" s="856"/>
      <c r="AY43" s="856"/>
      <c r="AZ43" s="862"/>
      <c r="BA43" s="862"/>
      <c r="BB43" s="862"/>
      <c r="BC43" s="862"/>
      <c r="BD43" s="862"/>
      <c r="BE43" s="853"/>
      <c r="BF43" s="853"/>
      <c r="BG43" s="853"/>
      <c r="BH43" s="853"/>
      <c r="BI43" s="854"/>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5"/>
      <c r="AL44" s="856"/>
      <c r="AM44" s="856"/>
      <c r="AN44" s="856"/>
      <c r="AO44" s="856"/>
      <c r="AP44" s="856"/>
      <c r="AQ44" s="856"/>
      <c r="AR44" s="856"/>
      <c r="AS44" s="856"/>
      <c r="AT44" s="856"/>
      <c r="AU44" s="856"/>
      <c r="AV44" s="856"/>
      <c r="AW44" s="856"/>
      <c r="AX44" s="856"/>
      <c r="AY44" s="856"/>
      <c r="AZ44" s="862"/>
      <c r="BA44" s="862"/>
      <c r="BB44" s="862"/>
      <c r="BC44" s="862"/>
      <c r="BD44" s="862"/>
      <c r="BE44" s="853"/>
      <c r="BF44" s="853"/>
      <c r="BG44" s="853"/>
      <c r="BH44" s="853"/>
      <c r="BI44" s="854"/>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5"/>
      <c r="AL45" s="856"/>
      <c r="AM45" s="856"/>
      <c r="AN45" s="856"/>
      <c r="AO45" s="856"/>
      <c r="AP45" s="856"/>
      <c r="AQ45" s="856"/>
      <c r="AR45" s="856"/>
      <c r="AS45" s="856"/>
      <c r="AT45" s="856"/>
      <c r="AU45" s="856"/>
      <c r="AV45" s="856"/>
      <c r="AW45" s="856"/>
      <c r="AX45" s="856"/>
      <c r="AY45" s="856"/>
      <c r="AZ45" s="862"/>
      <c r="BA45" s="862"/>
      <c r="BB45" s="862"/>
      <c r="BC45" s="862"/>
      <c r="BD45" s="862"/>
      <c r="BE45" s="853"/>
      <c r="BF45" s="853"/>
      <c r="BG45" s="853"/>
      <c r="BH45" s="853"/>
      <c r="BI45" s="854"/>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5"/>
      <c r="AL46" s="856"/>
      <c r="AM46" s="856"/>
      <c r="AN46" s="856"/>
      <c r="AO46" s="856"/>
      <c r="AP46" s="856"/>
      <c r="AQ46" s="856"/>
      <c r="AR46" s="856"/>
      <c r="AS46" s="856"/>
      <c r="AT46" s="856"/>
      <c r="AU46" s="856"/>
      <c r="AV46" s="856"/>
      <c r="AW46" s="856"/>
      <c r="AX46" s="856"/>
      <c r="AY46" s="856"/>
      <c r="AZ46" s="862"/>
      <c r="BA46" s="862"/>
      <c r="BB46" s="862"/>
      <c r="BC46" s="862"/>
      <c r="BD46" s="862"/>
      <c r="BE46" s="853"/>
      <c r="BF46" s="853"/>
      <c r="BG46" s="853"/>
      <c r="BH46" s="853"/>
      <c r="BI46" s="854"/>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5"/>
      <c r="AL47" s="856"/>
      <c r="AM47" s="856"/>
      <c r="AN47" s="856"/>
      <c r="AO47" s="856"/>
      <c r="AP47" s="856"/>
      <c r="AQ47" s="856"/>
      <c r="AR47" s="856"/>
      <c r="AS47" s="856"/>
      <c r="AT47" s="856"/>
      <c r="AU47" s="856"/>
      <c r="AV47" s="856"/>
      <c r="AW47" s="856"/>
      <c r="AX47" s="856"/>
      <c r="AY47" s="856"/>
      <c r="AZ47" s="862"/>
      <c r="BA47" s="862"/>
      <c r="BB47" s="862"/>
      <c r="BC47" s="862"/>
      <c r="BD47" s="862"/>
      <c r="BE47" s="853"/>
      <c r="BF47" s="853"/>
      <c r="BG47" s="853"/>
      <c r="BH47" s="853"/>
      <c r="BI47" s="854"/>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5"/>
      <c r="AL48" s="856"/>
      <c r="AM48" s="856"/>
      <c r="AN48" s="856"/>
      <c r="AO48" s="856"/>
      <c r="AP48" s="856"/>
      <c r="AQ48" s="856"/>
      <c r="AR48" s="856"/>
      <c r="AS48" s="856"/>
      <c r="AT48" s="856"/>
      <c r="AU48" s="856"/>
      <c r="AV48" s="856"/>
      <c r="AW48" s="856"/>
      <c r="AX48" s="856"/>
      <c r="AY48" s="856"/>
      <c r="AZ48" s="862"/>
      <c r="BA48" s="862"/>
      <c r="BB48" s="862"/>
      <c r="BC48" s="862"/>
      <c r="BD48" s="862"/>
      <c r="BE48" s="853"/>
      <c r="BF48" s="853"/>
      <c r="BG48" s="853"/>
      <c r="BH48" s="853"/>
      <c r="BI48" s="854"/>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5"/>
      <c r="AL49" s="856"/>
      <c r="AM49" s="856"/>
      <c r="AN49" s="856"/>
      <c r="AO49" s="856"/>
      <c r="AP49" s="856"/>
      <c r="AQ49" s="856"/>
      <c r="AR49" s="856"/>
      <c r="AS49" s="856"/>
      <c r="AT49" s="856"/>
      <c r="AU49" s="856"/>
      <c r="AV49" s="856"/>
      <c r="AW49" s="856"/>
      <c r="AX49" s="856"/>
      <c r="AY49" s="856"/>
      <c r="AZ49" s="862"/>
      <c r="BA49" s="862"/>
      <c r="BB49" s="862"/>
      <c r="BC49" s="862"/>
      <c r="BD49" s="862"/>
      <c r="BE49" s="853"/>
      <c r="BF49" s="853"/>
      <c r="BG49" s="853"/>
      <c r="BH49" s="853"/>
      <c r="BI49" s="854"/>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63"/>
      <c r="R50" s="864"/>
      <c r="S50" s="864"/>
      <c r="T50" s="864"/>
      <c r="U50" s="864"/>
      <c r="V50" s="864"/>
      <c r="W50" s="864"/>
      <c r="X50" s="864"/>
      <c r="Y50" s="864"/>
      <c r="Z50" s="864"/>
      <c r="AA50" s="864"/>
      <c r="AB50" s="864"/>
      <c r="AC50" s="864"/>
      <c r="AD50" s="864"/>
      <c r="AE50" s="865"/>
      <c r="AF50" s="781"/>
      <c r="AG50" s="782"/>
      <c r="AH50" s="782"/>
      <c r="AI50" s="782"/>
      <c r="AJ50" s="783"/>
      <c r="AK50" s="866"/>
      <c r="AL50" s="864"/>
      <c r="AM50" s="864"/>
      <c r="AN50" s="864"/>
      <c r="AO50" s="864"/>
      <c r="AP50" s="864"/>
      <c r="AQ50" s="864"/>
      <c r="AR50" s="864"/>
      <c r="AS50" s="864"/>
      <c r="AT50" s="864"/>
      <c r="AU50" s="864"/>
      <c r="AV50" s="864"/>
      <c r="AW50" s="864"/>
      <c r="AX50" s="864"/>
      <c r="AY50" s="864"/>
      <c r="AZ50" s="867"/>
      <c r="BA50" s="867"/>
      <c r="BB50" s="867"/>
      <c r="BC50" s="867"/>
      <c r="BD50" s="867"/>
      <c r="BE50" s="853"/>
      <c r="BF50" s="853"/>
      <c r="BG50" s="853"/>
      <c r="BH50" s="853"/>
      <c r="BI50" s="854"/>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63"/>
      <c r="R51" s="864"/>
      <c r="S51" s="864"/>
      <c r="T51" s="864"/>
      <c r="U51" s="864"/>
      <c r="V51" s="864"/>
      <c r="W51" s="864"/>
      <c r="X51" s="864"/>
      <c r="Y51" s="864"/>
      <c r="Z51" s="864"/>
      <c r="AA51" s="864"/>
      <c r="AB51" s="864"/>
      <c r="AC51" s="864"/>
      <c r="AD51" s="864"/>
      <c r="AE51" s="865"/>
      <c r="AF51" s="781"/>
      <c r="AG51" s="782"/>
      <c r="AH51" s="782"/>
      <c r="AI51" s="782"/>
      <c r="AJ51" s="783"/>
      <c r="AK51" s="866"/>
      <c r="AL51" s="864"/>
      <c r="AM51" s="864"/>
      <c r="AN51" s="864"/>
      <c r="AO51" s="864"/>
      <c r="AP51" s="864"/>
      <c r="AQ51" s="864"/>
      <c r="AR51" s="864"/>
      <c r="AS51" s="864"/>
      <c r="AT51" s="864"/>
      <c r="AU51" s="864"/>
      <c r="AV51" s="864"/>
      <c r="AW51" s="864"/>
      <c r="AX51" s="864"/>
      <c r="AY51" s="864"/>
      <c r="AZ51" s="867"/>
      <c r="BA51" s="867"/>
      <c r="BB51" s="867"/>
      <c r="BC51" s="867"/>
      <c r="BD51" s="867"/>
      <c r="BE51" s="853"/>
      <c r="BF51" s="853"/>
      <c r="BG51" s="853"/>
      <c r="BH51" s="853"/>
      <c r="BI51" s="854"/>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63"/>
      <c r="R52" s="864"/>
      <c r="S52" s="864"/>
      <c r="T52" s="864"/>
      <c r="U52" s="864"/>
      <c r="V52" s="864"/>
      <c r="W52" s="864"/>
      <c r="X52" s="864"/>
      <c r="Y52" s="864"/>
      <c r="Z52" s="864"/>
      <c r="AA52" s="864"/>
      <c r="AB52" s="864"/>
      <c r="AC52" s="864"/>
      <c r="AD52" s="864"/>
      <c r="AE52" s="865"/>
      <c r="AF52" s="781"/>
      <c r="AG52" s="782"/>
      <c r="AH52" s="782"/>
      <c r="AI52" s="782"/>
      <c r="AJ52" s="783"/>
      <c r="AK52" s="866"/>
      <c r="AL52" s="864"/>
      <c r="AM52" s="864"/>
      <c r="AN52" s="864"/>
      <c r="AO52" s="864"/>
      <c r="AP52" s="864"/>
      <c r="AQ52" s="864"/>
      <c r="AR52" s="864"/>
      <c r="AS52" s="864"/>
      <c r="AT52" s="864"/>
      <c r="AU52" s="864"/>
      <c r="AV52" s="864"/>
      <c r="AW52" s="864"/>
      <c r="AX52" s="864"/>
      <c r="AY52" s="864"/>
      <c r="AZ52" s="867"/>
      <c r="BA52" s="867"/>
      <c r="BB52" s="867"/>
      <c r="BC52" s="867"/>
      <c r="BD52" s="867"/>
      <c r="BE52" s="853"/>
      <c r="BF52" s="853"/>
      <c r="BG52" s="853"/>
      <c r="BH52" s="853"/>
      <c r="BI52" s="854"/>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63"/>
      <c r="R53" s="864"/>
      <c r="S53" s="864"/>
      <c r="T53" s="864"/>
      <c r="U53" s="864"/>
      <c r="V53" s="864"/>
      <c r="W53" s="864"/>
      <c r="X53" s="864"/>
      <c r="Y53" s="864"/>
      <c r="Z53" s="864"/>
      <c r="AA53" s="864"/>
      <c r="AB53" s="864"/>
      <c r="AC53" s="864"/>
      <c r="AD53" s="864"/>
      <c r="AE53" s="865"/>
      <c r="AF53" s="781"/>
      <c r="AG53" s="782"/>
      <c r="AH53" s="782"/>
      <c r="AI53" s="782"/>
      <c r="AJ53" s="783"/>
      <c r="AK53" s="866"/>
      <c r="AL53" s="864"/>
      <c r="AM53" s="864"/>
      <c r="AN53" s="864"/>
      <c r="AO53" s="864"/>
      <c r="AP53" s="864"/>
      <c r="AQ53" s="864"/>
      <c r="AR53" s="864"/>
      <c r="AS53" s="864"/>
      <c r="AT53" s="864"/>
      <c r="AU53" s="864"/>
      <c r="AV53" s="864"/>
      <c r="AW53" s="864"/>
      <c r="AX53" s="864"/>
      <c r="AY53" s="864"/>
      <c r="AZ53" s="867"/>
      <c r="BA53" s="867"/>
      <c r="BB53" s="867"/>
      <c r="BC53" s="867"/>
      <c r="BD53" s="867"/>
      <c r="BE53" s="853"/>
      <c r="BF53" s="853"/>
      <c r="BG53" s="853"/>
      <c r="BH53" s="853"/>
      <c r="BI53" s="854"/>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63"/>
      <c r="R54" s="864"/>
      <c r="S54" s="864"/>
      <c r="T54" s="864"/>
      <c r="U54" s="864"/>
      <c r="V54" s="864"/>
      <c r="W54" s="864"/>
      <c r="X54" s="864"/>
      <c r="Y54" s="864"/>
      <c r="Z54" s="864"/>
      <c r="AA54" s="864"/>
      <c r="AB54" s="864"/>
      <c r="AC54" s="864"/>
      <c r="AD54" s="864"/>
      <c r="AE54" s="865"/>
      <c r="AF54" s="781"/>
      <c r="AG54" s="782"/>
      <c r="AH54" s="782"/>
      <c r="AI54" s="782"/>
      <c r="AJ54" s="783"/>
      <c r="AK54" s="866"/>
      <c r="AL54" s="864"/>
      <c r="AM54" s="864"/>
      <c r="AN54" s="864"/>
      <c r="AO54" s="864"/>
      <c r="AP54" s="864"/>
      <c r="AQ54" s="864"/>
      <c r="AR54" s="864"/>
      <c r="AS54" s="864"/>
      <c r="AT54" s="864"/>
      <c r="AU54" s="864"/>
      <c r="AV54" s="864"/>
      <c r="AW54" s="864"/>
      <c r="AX54" s="864"/>
      <c r="AY54" s="864"/>
      <c r="AZ54" s="867"/>
      <c r="BA54" s="867"/>
      <c r="BB54" s="867"/>
      <c r="BC54" s="867"/>
      <c r="BD54" s="867"/>
      <c r="BE54" s="853"/>
      <c r="BF54" s="853"/>
      <c r="BG54" s="853"/>
      <c r="BH54" s="853"/>
      <c r="BI54" s="854"/>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63"/>
      <c r="R55" s="864"/>
      <c r="S55" s="864"/>
      <c r="T55" s="864"/>
      <c r="U55" s="864"/>
      <c r="V55" s="864"/>
      <c r="W55" s="864"/>
      <c r="X55" s="864"/>
      <c r="Y55" s="864"/>
      <c r="Z55" s="864"/>
      <c r="AA55" s="864"/>
      <c r="AB55" s="864"/>
      <c r="AC55" s="864"/>
      <c r="AD55" s="864"/>
      <c r="AE55" s="865"/>
      <c r="AF55" s="781"/>
      <c r="AG55" s="782"/>
      <c r="AH55" s="782"/>
      <c r="AI55" s="782"/>
      <c r="AJ55" s="783"/>
      <c r="AK55" s="866"/>
      <c r="AL55" s="864"/>
      <c r="AM55" s="864"/>
      <c r="AN55" s="864"/>
      <c r="AO55" s="864"/>
      <c r="AP55" s="864"/>
      <c r="AQ55" s="864"/>
      <c r="AR55" s="864"/>
      <c r="AS55" s="864"/>
      <c r="AT55" s="864"/>
      <c r="AU55" s="864"/>
      <c r="AV55" s="864"/>
      <c r="AW55" s="864"/>
      <c r="AX55" s="864"/>
      <c r="AY55" s="864"/>
      <c r="AZ55" s="867"/>
      <c r="BA55" s="867"/>
      <c r="BB55" s="867"/>
      <c r="BC55" s="867"/>
      <c r="BD55" s="867"/>
      <c r="BE55" s="853"/>
      <c r="BF55" s="853"/>
      <c r="BG55" s="853"/>
      <c r="BH55" s="853"/>
      <c r="BI55" s="854"/>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63"/>
      <c r="R56" s="864"/>
      <c r="S56" s="864"/>
      <c r="T56" s="864"/>
      <c r="U56" s="864"/>
      <c r="V56" s="864"/>
      <c r="W56" s="864"/>
      <c r="X56" s="864"/>
      <c r="Y56" s="864"/>
      <c r="Z56" s="864"/>
      <c r="AA56" s="864"/>
      <c r="AB56" s="864"/>
      <c r="AC56" s="864"/>
      <c r="AD56" s="864"/>
      <c r="AE56" s="865"/>
      <c r="AF56" s="781"/>
      <c r="AG56" s="782"/>
      <c r="AH56" s="782"/>
      <c r="AI56" s="782"/>
      <c r="AJ56" s="783"/>
      <c r="AK56" s="866"/>
      <c r="AL56" s="864"/>
      <c r="AM56" s="864"/>
      <c r="AN56" s="864"/>
      <c r="AO56" s="864"/>
      <c r="AP56" s="864"/>
      <c r="AQ56" s="864"/>
      <c r="AR56" s="864"/>
      <c r="AS56" s="864"/>
      <c r="AT56" s="864"/>
      <c r="AU56" s="864"/>
      <c r="AV56" s="864"/>
      <c r="AW56" s="864"/>
      <c r="AX56" s="864"/>
      <c r="AY56" s="864"/>
      <c r="AZ56" s="867"/>
      <c r="BA56" s="867"/>
      <c r="BB56" s="867"/>
      <c r="BC56" s="867"/>
      <c r="BD56" s="867"/>
      <c r="BE56" s="853"/>
      <c r="BF56" s="853"/>
      <c r="BG56" s="853"/>
      <c r="BH56" s="853"/>
      <c r="BI56" s="854"/>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63"/>
      <c r="R57" s="864"/>
      <c r="S57" s="864"/>
      <c r="T57" s="864"/>
      <c r="U57" s="864"/>
      <c r="V57" s="864"/>
      <c r="W57" s="864"/>
      <c r="X57" s="864"/>
      <c r="Y57" s="864"/>
      <c r="Z57" s="864"/>
      <c r="AA57" s="864"/>
      <c r="AB57" s="864"/>
      <c r="AC57" s="864"/>
      <c r="AD57" s="864"/>
      <c r="AE57" s="865"/>
      <c r="AF57" s="781"/>
      <c r="AG57" s="782"/>
      <c r="AH57" s="782"/>
      <c r="AI57" s="782"/>
      <c r="AJ57" s="783"/>
      <c r="AK57" s="866"/>
      <c r="AL57" s="864"/>
      <c r="AM57" s="864"/>
      <c r="AN57" s="864"/>
      <c r="AO57" s="864"/>
      <c r="AP57" s="864"/>
      <c r="AQ57" s="864"/>
      <c r="AR57" s="864"/>
      <c r="AS57" s="864"/>
      <c r="AT57" s="864"/>
      <c r="AU57" s="864"/>
      <c r="AV57" s="864"/>
      <c r="AW57" s="864"/>
      <c r="AX57" s="864"/>
      <c r="AY57" s="864"/>
      <c r="AZ57" s="867"/>
      <c r="BA57" s="867"/>
      <c r="BB57" s="867"/>
      <c r="BC57" s="867"/>
      <c r="BD57" s="867"/>
      <c r="BE57" s="853"/>
      <c r="BF57" s="853"/>
      <c r="BG57" s="853"/>
      <c r="BH57" s="853"/>
      <c r="BI57" s="854"/>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63"/>
      <c r="R58" s="864"/>
      <c r="S58" s="864"/>
      <c r="T58" s="864"/>
      <c r="U58" s="864"/>
      <c r="V58" s="864"/>
      <c r="W58" s="864"/>
      <c r="X58" s="864"/>
      <c r="Y58" s="864"/>
      <c r="Z58" s="864"/>
      <c r="AA58" s="864"/>
      <c r="AB58" s="864"/>
      <c r="AC58" s="864"/>
      <c r="AD58" s="864"/>
      <c r="AE58" s="865"/>
      <c r="AF58" s="781"/>
      <c r="AG58" s="782"/>
      <c r="AH58" s="782"/>
      <c r="AI58" s="782"/>
      <c r="AJ58" s="783"/>
      <c r="AK58" s="866"/>
      <c r="AL58" s="864"/>
      <c r="AM58" s="864"/>
      <c r="AN58" s="864"/>
      <c r="AO58" s="864"/>
      <c r="AP58" s="864"/>
      <c r="AQ58" s="864"/>
      <c r="AR58" s="864"/>
      <c r="AS58" s="864"/>
      <c r="AT58" s="864"/>
      <c r="AU58" s="864"/>
      <c r="AV58" s="864"/>
      <c r="AW58" s="864"/>
      <c r="AX58" s="864"/>
      <c r="AY58" s="864"/>
      <c r="AZ58" s="867"/>
      <c r="BA58" s="867"/>
      <c r="BB58" s="867"/>
      <c r="BC58" s="867"/>
      <c r="BD58" s="867"/>
      <c r="BE58" s="853"/>
      <c r="BF58" s="853"/>
      <c r="BG58" s="853"/>
      <c r="BH58" s="853"/>
      <c r="BI58" s="854"/>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63"/>
      <c r="R59" s="864"/>
      <c r="S59" s="864"/>
      <c r="T59" s="864"/>
      <c r="U59" s="864"/>
      <c r="V59" s="864"/>
      <c r="W59" s="864"/>
      <c r="X59" s="864"/>
      <c r="Y59" s="864"/>
      <c r="Z59" s="864"/>
      <c r="AA59" s="864"/>
      <c r="AB59" s="864"/>
      <c r="AC59" s="864"/>
      <c r="AD59" s="864"/>
      <c r="AE59" s="865"/>
      <c r="AF59" s="781"/>
      <c r="AG59" s="782"/>
      <c r="AH59" s="782"/>
      <c r="AI59" s="782"/>
      <c r="AJ59" s="783"/>
      <c r="AK59" s="866"/>
      <c r="AL59" s="864"/>
      <c r="AM59" s="864"/>
      <c r="AN59" s="864"/>
      <c r="AO59" s="864"/>
      <c r="AP59" s="864"/>
      <c r="AQ59" s="864"/>
      <c r="AR59" s="864"/>
      <c r="AS59" s="864"/>
      <c r="AT59" s="864"/>
      <c r="AU59" s="864"/>
      <c r="AV59" s="864"/>
      <c r="AW59" s="864"/>
      <c r="AX59" s="864"/>
      <c r="AY59" s="864"/>
      <c r="AZ59" s="867"/>
      <c r="BA59" s="867"/>
      <c r="BB59" s="867"/>
      <c r="BC59" s="867"/>
      <c r="BD59" s="867"/>
      <c r="BE59" s="853"/>
      <c r="BF59" s="853"/>
      <c r="BG59" s="853"/>
      <c r="BH59" s="853"/>
      <c r="BI59" s="854"/>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63"/>
      <c r="R60" s="864"/>
      <c r="S60" s="864"/>
      <c r="T60" s="864"/>
      <c r="U60" s="864"/>
      <c r="V60" s="864"/>
      <c r="W60" s="864"/>
      <c r="X60" s="864"/>
      <c r="Y60" s="864"/>
      <c r="Z60" s="864"/>
      <c r="AA60" s="864"/>
      <c r="AB60" s="864"/>
      <c r="AC60" s="864"/>
      <c r="AD60" s="864"/>
      <c r="AE60" s="865"/>
      <c r="AF60" s="781"/>
      <c r="AG60" s="782"/>
      <c r="AH60" s="782"/>
      <c r="AI60" s="782"/>
      <c r="AJ60" s="783"/>
      <c r="AK60" s="866"/>
      <c r="AL60" s="864"/>
      <c r="AM60" s="864"/>
      <c r="AN60" s="864"/>
      <c r="AO60" s="864"/>
      <c r="AP60" s="864"/>
      <c r="AQ60" s="864"/>
      <c r="AR60" s="864"/>
      <c r="AS60" s="864"/>
      <c r="AT60" s="864"/>
      <c r="AU60" s="864"/>
      <c r="AV60" s="864"/>
      <c r="AW60" s="864"/>
      <c r="AX60" s="864"/>
      <c r="AY60" s="864"/>
      <c r="AZ60" s="867"/>
      <c r="BA60" s="867"/>
      <c r="BB60" s="867"/>
      <c r="BC60" s="867"/>
      <c r="BD60" s="867"/>
      <c r="BE60" s="853"/>
      <c r="BF60" s="853"/>
      <c r="BG60" s="853"/>
      <c r="BH60" s="853"/>
      <c r="BI60" s="854"/>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63"/>
      <c r="R61" s="864"/>
      <c r="S61" s="864"/>
      <c r="T61" s="864"/>
      <c r="U61" s="864"/>
      <c r="V61" s="864"/>
      <c r="W61" s="864"/>
      <c r="X61" s="864"/>
      <c r="Y61" s="864"/>
      <c r="Z61" s="864"/>
      <c r="AA61" s="864"/>
      <c r="AB61" s="864"/>
      <c r="AC61" s="864"/>
      <c r="AD61" s="864"/>
      <c r="AE61" s="865"/>
      <c r="AF61" s="781"/>
      <c r="AG61" s="782"/>
      <c r="AH61" s="782"/>
      <c r="AI61" s="782"/>
      <c r="AJ61" s="783"/>
      <c r="AK61" s="866"/>
      <c r="AL61" s="864"/>
      <c r="AM61" s="864"/>
      <c r="AN61" s="864"/>
      <c r="AO61" s="864"/>
      <c r="AP61" s="864"/>
      <c r="AQ61" s="864"/>
      <c r="AR61" s="864"/>
      <c r="AS61" s="864"/>
      <c r="AT61" s="864"/>
      <c r="AU61" s="864"/>
      <c r="AV61" s="864"/>
      <c r="AW61" s="864"/>
      <c r="AX61" s="864"/>
      <c r="AY61" s="864"/>
      <c r="AZ61" s="867"/>
      <c r="BA61" s="867"/>
      <c r="BB61" s="867"/>
      <c r="BC61" s="867"/>
      <c r="BD61" s="867"/>
      <c r="BE61" s="853"/>
      <c r="BF61" s="853"/>
      <c r="BG61" s="853"/>
      <c r="BH61" s="853"/>
      <c r="BI61" s="854"/>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63"/>
      <c r="R62" s="864"/>
      <c r="S62" s="864"/>
      <c r="T62" s="864"/>
      <c r="U62" s="864"/>
      <c r="V62" s="864"/>
      <c r="W62" s="864"/>
      <c r="X62" s="864"/>
      <c r="Y62" s="864"/>
      <c r="Z62" s="864"/>
      <c r="AA62" s="864"/>
      <c r="AB62" s="864"/>
      <c r="AC62" s="864"/>
      <c r="AD62" s="864"/>
      <c r="AE62" s="865"/>
      <c r="AF62" s="781"/>
      <c r="AG62" s="782"/>
      <c r="AH62" s="782"/>
      <c r="AI62" s="782"/>
      <c r="AJ62" s="783"/>
      <c r="AK62" s="866"/>
      <c r="AL62" s="864"/>
      <c r="AM62" s="864"/>
      <c r="AN62" s="864"/>
      <c r="AO62" s="864"/>
      <c r="AP62" s="864"/>
      <c r="AQ62" s="864"/>
      <c r="AR62" s="864"/>
      <c r="AS62" s="864"/>
      <c r="AT62" s="864"/>
      <c r="AU62" s="864"/>
      <c r="AV62" s="864"/>
      <c r="AW62" s="864"/>
      <c r="AX62" s="864"/>
      <c r="AY62" s="864"/>
      <c r="AZ62" s="867"/>
      <c r="BA62" s="867"/>
      <c r="BB62" s="867"/>
      <c r="BC62" s="867"/>
      <c r="BD62" s="867"/>
      <c r="BE62" s="853"/>
      <c r="BF62" s="853"/>
      <c r="BG62" s="853"/>
      <c r="BH62" s="853"/>
      <c r="BI62" s="854"/>
      <c r="BJ62" s="87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368</v>
      </c>
      <c r="B63" s="810" t="s">
        <v>389</v>
      </c>
      <c r="C63" s="811"/>
      <c r="D63" s="811"/>
      <c r="E63" s="811"/>
      <c r="F63" s="811"/>
      <c r="G63" s="811"/>
      <c r="H63" s="811"/>
      <c r="I63" s="811"/>
      <c r="J63" s="811"/>
      <c r="K63" s="811"/>
      <c r="L63" s="811"/>
      <c r="M63" s="811"/>
      <c r="N63" s="811"/>
      <c r="O63" s="811"/>
      <c r="P63" s="812"/>
      <c r="Q63" s="868"/>
      <c r="R63" s="869"/>
      <c r="S63" s="869"/>
      <c r="T63" s="869"/>
      <c r="U63" s="869"/>
      <c r="V63" s="869"/>
      <c r="W63" s="869"/>
      <c r="X63" s="869"/>
      <c r="Y63" s="869"/>
      <c r="Z63" s="869"/>
      <c r="AA63" s="869"/>
      <c r="AB63" s="869"/>
      <c r="AC63" s="869"/>
      <c r="AD63" s="869"/>
      <c r="AE63" s="870"/>
      <c r="AF63" s="871">
        <v>2118</v>
      </c>
      <c r="AG63" s="872"/>
      <c r="AH63" s="872"/>
      <c r="AI63" s="872"/>
      <c r="AJ63" s="873"/>
      <c r="AK63" s="874"/>
      <c r="AL63" s="869"/>
      <c r="AM63" s="869"/>
      <c r="AN63" s="869"/>
      <c r="AO63" s="869"/>
      <c r="AP63" s="872">
        <v>26929</v>
      </c>
      <c r="AQ63" s="872"/>
      <c r="AR63" s="872"/>
      <c r="AS63" s="872"/>
      <c r="AT63" s="872"/>
      <c r="AU63" s="872">
        <v>21925</v>
      </c>
      <c r="AV63" s="872"/>
      <c r="AW63" s="872"/>
      <c r="AX63" s="872"/>
      <c r="AY63" s="872"/>
      <c r="AZ63" s="876"/>
      <c r="BA63" s="876"/>
      <c r="BB63" s="876"/>
      <c r="BC63" s="876"/>
      <c r="BD63" s="876"/>
      <c r="BE63" s="877"/>
      <c r="BF63" s="877"/>
      <c r="BG63" s="877"/>
      <c r="BH63" s="877"/>
      <c r="BI63" s="878"/>
      <c r="BJ63" s="879" t="s">
        <v>390</v>
      </c>
      <c r="BK63" s="880"/>
      <c r="BL63" s="880"/>
      <c r="BM63" s="880"/>
      <c r="BN63" s="88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392</v>
      </c>
      <c r="B66" s="761"/>
      <c r="C66" s="761"/>
      <c r="D66" s="761"/>
      <c r="E66" s="761"/>
      <c r="F66" s="761"/>
      <c r="G66" s="761"/>
      <c r="H66" s="761"/>
      <c r="I66" s="761"/>
      <c r="J66" s="761"/>
      <c r="K66" s="761"/>
      <c r="L66" s="761"/>
      <c r="M66" s="761"/>
      <c r="N66" s="761"/>
      <c r="O66" s="761"/>
      <c r="P66" s="762"/>
      <c r="Q66" s="737" t="s">
        <v>393</v>
      </c>
      <c r="R66" s="738"/>
      <c r="S66" s="738"/>
      <c r="T66" s="738"/>
      <c r="U66" s="739"/>
      <c r="V66" s="737" t="s">
        <v>394</v>
      </c>
      <c r="W66" s="738"/>
      <c r="X66" s="738"/>
      <c r="Y66" s="738"/>
      <c r="Z66" s="739"/>
      <c r="AA66" s="737" t="s">
        <v>395</v>
      </c>
      <c r="AB66" s="738"/>
      <c r="AC66" s="738"/>
      <c r="AD66" s="738"/>
      <c r="AE66" s="739"/>
      <c r="AF66" s="882" t="s">
        <v>396</v>
      </c>
      <c r="AG66" s="833"/>
      <c r="AH66" s="833"/>
      <c r="AI66" s="833"/>
      <c r="AJ66" s="883"/>
      <c r="AK66" s="737" t="s">
        <v>397</v>
      </c>
      <c r="AL66" s="761"/>
      <c r="AM66" s="761"/>
      <c r="AN66" s="761"/>
      <c r="AO66" s="762"/>
      <c r="AP66" s="737" t="s">
        <v>398</v>
      </c>
      <c r="AQ66" s="738"/>
      <c r="AR66" s="738"/>
      <c r="AS66" s="738"/>
      <c r="AT66" s="739"/>
      <c r="AU66" s="737" t="s">
        <v>399</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93"/>
      <c r="BT66" s="894"/>
      <c r="BU66" s="894"/>
      <c r="BV66" s="894"/>
      <c r="BW66" s="894"/>
      <c r="BX66" s="894"/>
      <c r="BY66" s="894"/>
      <c r="BZ66" s="894"/>
      <c r="CA66" s="894"/>
      <c r="CB66" s="894"/>
      <c r="CC66" s="894"/>
      <c r="CD66" s="894"/>
      <c r="CE66" s="894"/>
      <c r="CF66" s="894"/>
      <c r="CG66" s="895"/>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84"/>
      <c r="AG67" s="836"/>
      <c r="AH67" s="836"/>
      <c r="AI67" s="836"/>
      <c r="AJ67" s="885"/>
      <c r="AK67" s="88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93"/>
      <c r="BT67" s="894"/>
      <c r="BU67" s="894"/>
      <c r="BV67" s="894"/>
      <c r="BW67" s="894"/>
      <c r="BX67" s="894"/>
      <c r="BY67" s="894"/>
      <c r="BZ67" s="894"/>
      <c r="CA67" s="894"/>
      <c r="CB67" s="894"/>
      <c r="CC67" s="894"/>
      <c r="CD67" s="894"/>
      <c r="CE67" s="894"/>
      <c r="CF67" s="894"/>
      <c r="CG67" s="895"/>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199"/>
    </row>
    <row r="68" spans="1:131" s="200" customFormat="1" ht="26.25" customHeight="1" thickTop="1">
      <c r="A68" s="211">
        <v>1</v>
      </c>
      <c r="B68" s="899" t="s">
        <v>552</v>
      </c>
      <c r="C68" s="900"/>
      <c r="D68" s="900"/>
      <c r="E68" s="900"/>
      <c r="F68" s="900"/>
      <c r="G68" s="900"/>
      <c r="H68" s="900"/>
      <c r="I68" s="900"/>
      <c r="J68" s="900"/>
      <c r="K68" s="900"/>
      <c r="L68" s="900"/>
      <c r="M68" s="900"/>
      <c r="N68" s="900"/>
      <c r="O68" s="900"/>
      <c r="P68" s="901"/>
      <c r="Q68" s="902">
        <v>31</v>
      </c>
      <c r="R68" s="896"/>
      <c r="S68" s="896"/>
      <c r="T68" s="896"/>
      <c r="U68" s="896"/>
      <c r="V68" s="896">
        <v>29</v>
      </c>
      <c r="W68" s="896"/>
      <c r="X68" s="896"/>
      <c r="Y68" s="896"/>
      <c r="Z68" s="896"/>
      <c r="AA68" s="896">
        <v>2</v>
      </c>
      <c r="AB68" s="896"/>
      <c r="AC68" s="896"/>
      <c r="AD68" s="896"/>
      <c r="AE68" s="896"/>
      <c r="AF68" s="896">
        <v>2</v>
      </c>
      <c r="AG68" s="896"/>
      <c r="AH68" s="896"/>
      <c r="AI68" s="896"/>
      <c r="AJ68" s="896"/>
      <c r="AK68" s="896" t="s">
        <v>551</v>
      </c>
      <c r="AL68" s="896"/>
      <c r="AM68" s="896"/>
      <c r="AN68" s="896"/>
      <c r="AO68" s="896"/>
      <c r="AP68" s="896">
        <v>131</v>
      </c>
      <c r="AQ68" s="896"/>
      <c r="AR68" s="896"/>
      <c r="AS68" s="896"/>
      <c r="AT68" s="896"/>
      <c r="AU68" s="896">
        <v>91</v>
      </c>
      <c r="AV68" s="896"/>
      <c r="AW68" s="896"/>
      <c r="AX68" s="896"/>
      <c r="AY68" s="896"/>
      <c r="AZ68" s="897"/>
      <c r="BA68" s="897"/>
      <c r="BB68" s="897"/>
      <c r="BC68" s="897"/>
      <c r="BD68" s="898"/>
      <c r="BE68" s="218"/>
      <c r="BF68" s="218"/>
      <c r="BG68" s="218"/>
      <c r="BH68" s="218"/>
      <c r="BI68" s="218"/>
      <c r="BJ68" s="218"/>
      <c r="BK68" s="218"/>
      <c r="BL68" s="218"/>
      <c r="BM68" s="218"/>
      <c r="BN68" s="218"/>
      <c r="BO68" s="218"/>
      <c r="BP68" s="218"/>
      <c r="BQ68" s="215">
        <v>62</v>
      </c>
      <c r="BR68" s="220"/>
      <c r="BS68" s="893"/>
      <c r="BT68" s="894"/>
      <c r="BU68" s="894"/>
      <c r="BV68" s="894"/>
      <c r="BW68" s="894"/>
      <c r="BX68" s="894"/>
      <c r="BY68" s="894"/>
      <c r="BZ68" s="894"/>
      <c r="CA68" s="894"/>
      <c r="CB68" s="894"/>
      <c r="CC68" s="894"/>
      <c r="CD68" s="894"/>
      <c r="CE68" s="894"/>
      <c r="CF68" s="894"/>
      <c r="CG68" s="895"/>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199"/>
    </row>
    <row r="69" spans="1:131" s="200" customFormat="1" ht="26.25" customHeight="1">
      <c r="A69" s="214">
        <v>2</v>
      </c>
      <c r="B69" s="903" t="s">
        <v>553</v>
      </c>
      <c r="C69" s="904"/>
      <c r="D69" s="904"/>
      <c r="E69" s="904"/>
      <c r="F69" s="904"/>
      <c r="G69" s="904"/>
      <c r="H69" s="904"/>
      <c r="I69" s="904"/>
      <c r="J69" s="904"/>
      <c r="K69" s="904"/>
      <c r="L69" s="904"/>
      <c r="M69" s="904"/>
      <c r="N69" s="904"/>
      <c r="O69" s="904"/>
      <c r="P69" s="905"/>
      <c r="Q69" s="906">
        <v>1202</v>
      </c>
      <c r="R69" s="856"/>
      <c r="S69" s="856"/>
      <c r="T69" s="856"/>
      <c r="U69" s="856"/>
      <c r="V69" s="856">
        <v>817</v>
      </c>
      <c r="W69" s="856"/>
      <c r="X69" s="856"/>
      <c r="Y69" s="856"/>
      <c r="Z69" s="856"/>
      <c r="AA69" s="856">
        <v>385</v>
      </c>
      <c r="AB69" s="856"/>
      <c r="AC69" s="856"/>
      <c r="AD69" s="856"/>
      <c r="AE69" s="856"/>
      <c r="AF69" s="856">
        <v>257</v>
      </c>
      <c r="AG69" s="856"/>
      <c r="AH69" s="856"/>
      <c r="AI69" s="856"/>
      <c r="AJ69" s="856"/>
      <c r="AK69" s="856" t="s">
        <v>551</v>
      </c>
      <c r="AL69" s="856"/>
      <c r="AM69" s="856"/>
      <c r="AN69" s="856"/>
      <c r="AO69" s="856"/>
      <c r="AP69" s="856">
        <v>17850</v>
      </c>
      <c r="AQ69" s="856"/>
      <c r="AR69" s="856"/>
      <c r="AS69" s="856"/>
      <c r="AT69" s="856"/>
      <c r="AU69" s="856">
        <v>141</v>
      </c>
      <c r="AV69" s="856"/>
      <c r="AW69" s="856"/>
      <c r="AX69" s="856"/>
      <c r="AY69" s="856"/>
      <c r="AZ69" s="907"/>
      <c r="BA69" s="907"/>
      <c r="BB69" s="907"/>
      <c r="BC69" s="907"/>
      <c r="BD69" s="908"/>
      <c r="BE69" s="218"/>
      <c r="BF69" s="218"/>
      <c r="BG69" s="218"/>
      <c r="BH69" s="218"/>
      <c r="BI69" s="218"/>
      <c r="BJ69" s="218"/>
      <c r="BK69" s="218"/>
      <c r="BL69" s="218"/>
      <c r="BM69" s="218"/>
      <c r="BN69" s="218"/>
      <c r="BO69" s="218"/>
      <c r="BP69" s="218"/>
      <c r="BQ69" s="215">
        <v>63</v>
      </c>
      <c r="BR69" s="220"/>
      <c r="BS69" s="893"/>
      <c r="BT69" s="894"/>
      <c r="BU69" s="894"/>
      <c r="BV69" s="894"/>
      <c r="BW69" s="894"/>
      <c r="BX69" s="894"/>
      <c r="BY69" s="894"/>
      <c r="BZ69" s="894"/>
      <c r="CA69" s="894"/>
      <c r="CB69" s="894"/>
      <c r="CC69" s="894"/>
      <c r="CD69" s="894"/>
      <c r="CE69" s="894"/>
      <c r="CF69" s="894"/>
      <c r="CG69" s="895"/>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199"/>
    </row>
    <row r="70" spans="1:131" s="200" customFormat="1" ht="26.25" customHeight="1">
      <c r="A70" s="214">
        <v>3</v>
      </c>
      <c r="B70" s="903" t="s">
        <v>554</v>
      </c>
      <c r="C70" s="904"/>
      <c r="D70" s="904"/>
      <c r="E70" s="904"/>
      <c r="F70" s="904"/>
      <c r="G70" s="904"/>
      <c r="H70" s="904"/>
      <c r="I70" s="904"/>
      <c r="J70" s="904"/>
      <c r="K70" s="904"/>
      <c r="L70" s="904"/>
      <c r="M70" s="904"/>
      <c r="N70" s="904"/>
      <c r="O70" s="904"/>
      <c r="P70" s="905"/>
      <c r="Q70" s="906">
        <v>219</v>
      </c>
      <c r="R70" s="856"/>
      <c r="S70" s="856"/>
      <c r="T70" s="856"/>
      <c r="U70" s="856"/>
      <c r="V70" s="856">
        <v>196</v>
      </c>
      <c r="W70" s="856"/>
      <c r="X70" s="856"/>
      <c r="Y70" s="856"/>
      <c r="Z70" s="856"/>
      <c r="AA70" s="856">
        <v>23</v>
      </c>
      <c r="AB70" s="856"/>
      <c r="AC70" s="856"/>
      <c r="AD70" s="856"/>
      <c r="AE70" s="856"/>
      <c r="AF70" s="856">
        <v>23</v>
      </c>
      <c r="AG70" s="856"/>
      <c r="AH70" s="856"/>
      <c r="AI70" s="856"/>
      <c r="AJ70" s="856"/>
      <c r="AK70" s="856" t="s">
        <v>551</v>
      </c>
      <c r="AL70" s="856"/>
      <c r="AM70" s="856"/>
      <c r="AN70" s="856"/>
      <c r="AO70" s="856"/>
      <c r="AP70" s="856">
        <v>5</v>
      </c>
      <c r="AQ70" s="856"/>
      <c r="AR70" s="856"/>
      <c r="AS70" s="856"/>
      <c r="AT70" s="856"/>
      <c r="AU70" s="856" t="s">
        <v>551</v>
      </c>
      <c r="AV70" s="856"/>
      <c r="AW70" s="856"/>
      <c r="AX70" s="856"/>
      <c r="AY70" s="856"/>
      <c r="AZ70" s="907"/>
      <c r="BA70" s="907"/>
      <c r="BB70" s="907"/>
      <c r="BC70" s="907"/>
      <c r="BD70" s="908"/>
      <c r="BE70" s="218"/>
      <c r="BF70" s="218"/>
      <c r="BG70" s="218"/>
      <c r="BH70" s="218"/>
      <c r="BI70" s="218"/>
      <c r="BJ70" s="218"/>
      <c r="BK70" s="218"/>
      <c r="BL70" s="218"/>
      <c r="BM70" s="218"/>
      <c r="BN70" s="218"/>
      <c r="BO70" s="218"/>
      <c r="BP70" s="218"/>
      <c r="BQ70" s="215">
        <v>64</v>
      </c>
      <c r="BR70" s="220"/>
      <c r="BS70" s="893"/>
      <c r="BT70" s="894"/>
      <c r="BU70" s="894"/>
      <c r="BV70" s="894"/>
      <c r="BW70" s="894"/>
      <c r="BX70" s="894"/>
      <c r="BY70" s="894"/>
      <c r="BZ70" s="894"/>
      <c r="CA70" s="894"/>
      <c r="CB70" s="894"/>
      <c r="CC70" s="894"/>
      <c r="CD70" s="894"/>
      <c r="CE70" s="894"/>
      <c r="CF70" s="894"/>
      <c r="CG70" s="895"/>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199"/>
    </row>
    <row r="71" spans="1:131" s="200" customFormat="1" ht="26.25" customHeight="1">
      <c r="A71" s="214">
        <v>4</v>
      </c>
      <c r="B71" s="909" t="s">
        <v>555</v>
      </c>
      <c r="C71" s="910"/>
      <c r="D71" s="910"/>
      <c r="E71" s="910"/>
      <c r="F71" s="910"/>
      <c r="G71" s="910"/>
      <c r="H71" s="910"/>
      <c r="I71" s="910"/>
      <c r="J71" s="910"/>
      <c r="K71" s="910"/>
      <c r="L71" s="910"/>
      <c r="M71" s="910"/>
      <c r="N71" s="910"/>
      <c r="O71" s="910"/>
      <c r="P71" s="911"/>
      <c r="Q71" s="906">
        <v>417</v>
      </c>
      <c r="R71" s="856"/>
      <c r="S71" s="856"/>
      <c r="T71" s="856"/>
      <c r="U71" s="856"/>
      <c r="V71" s="856">
        <v>365</v>
      </c>
      <c r="W71" s="856"/>
      <c r="X71" s="856"/>
      <c r="Y71" s="856"/>
      <c r="Z71" s="856"/>
      <c r="AA71" s="856">
        <v>52</v>
      </c>
      <c r="AB71" s="856"/>
      <c r="AC71" s="856"/>
      <c r="AD71" s="856"/>
      <c r="AE71" s="856"/>
      <c r="AF71" s="856">
        <v>52</v>
      </c>
      <c r="AG71" s="856"/>
      <c r="AH71" s="856"/>
      <c r="AI71" s="856"/>
      <c r="AJ71" s="856"/>
      <c r="AK71" s="856">
        <v>83</v>
      </c>
      <c r="AL71" s="856"/>
      <c r="AM71" s="856"/>
      <c r="AN71" s="856"/>
      <c r="AO71" s="856"/>
      <c r="AP71" s="856" t="s">
        <v>551</v>
      </c>
      <c r="AQ71" s="856"/>
      <c r="AR71" s="856"/>
      <c r="AS71" s="856"/>
      <c r="AT71" s="856"/>
      <c r="AU71" s="856" t="s">
        <v>548</v>
      </c>
      <c r="AV71" s="856"/>
      <c r="AW71" s="856"/>
      <c r="AX71" s="856"/>
      <c r="AY71" s="856"/>
      <c r="AZ71" s="907"/>
      <c r="BA71" s="907"/>
      <c r="BB71" s="907"/>
      <c r="BC71" s="907"/>
      <c r="BD71" s="908"/>
      <c r="BE71" s="218"/>
      <c r="BF71" s="218"/>
      <c r="BG71" s="218"/>
      <c r="BH71" s="218"/>
      <c r="BI71" s="218"/>
      <c r="BJ71" s="218"/>
      <c r="BK71" s="218"/>
      <c r="BL71" s="218"/>
      <c r="BM71" s="218"/>
      <c r="BN71" s="218"/>
      <c r="BO71" s="218"/>
      <c r="BP71" s="218"/>
      <c r="BQ71" s="215">
        <v>65</v>
      </c>
      <c r="BR71" s="220"/>
      <c r="BS71" s="893"/>
      <c r="BT71" s="894"/>
      <c r="BU71" s="894"/>
      <c r="BV71" s="894"/>
      <c r="BW71" s="894"/>
      <c r="BX71" s="894"/>
      <c r="BY71" s="894"/>
      <c r="BZ71" s="894"/>
      <c r="CA71" s="894"/>
      <c r="CB71" s="894"/>
      <c r="CC71" s="894"/>
      <c r="CD71" s="894"/>
      <c r="CE71" s="894"/>
      <c r="CF71" s="894"/>
      <c r="CG71" s="895"/>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199"/>
    </row>
    <row r="72" spans="1:131" s="200" customFormat="1" ht="26.25" customHeight="1">
      <c r="A72" s="214">
        <v>5</v>
      </c>
      <c r="B72" s="909" t="s">
        <v>556</v>
      </c>
      <c r="C72" s="910"/>
      <c r="D72" s="910"/>
      <c r="E72" s="910"/>
      <c r="F72" s="910"/>
      <c r="G72" s="910"/>
      <c r="H72" s="910"/>
      <c r="I72" s="910"/>
      <c r="J72" s="910"/>
      <c r="K72" s="910"/>
      <c r="L72" s="910"/>
      <c r="M72" s="910"/>
      <c r="N72" s="910"/>
      <c r="O72" s="910"/>
      <c r="P72" s="911"/>
      <c r="Q72" s="906">
        <v>5668</v>
      </c>
      <c r="R72" s="856"/>
      <c r="S72" s="856"/>
      <c r="T72" s="856"/>
      <c r="U72" s="856"/>
      <c r="V72" s="856">
        <v>5056</v>
      </c>
      <c r="W72" s="856"/>
      <c r="X72" s="856"/>
      <c r="Y72" s="856"/>
      <c r="Z72" s="856"/>
      <c r="AA72" s="856">
        <v>612</v>
      </c>
      <c r="AB72" s="856"/>
      <c r="AC72" s="856"/>
      <c r="AD72" s="856"/>
      <c r="AE72" s="856"/>
      <c r="AF72" s="856">
        <v>612</v>
      </c>
      <c r="AG72" s="856"/>
      <c r="AH72" s="856"/>
      <c r="AI72" s="856"/>
      <c r="AJ72" s="856"/>
      <c r="AK72" s="856" t="s">
        <v>551</v>
      </c>
      <c r="AL72" s="856"/>
      <c r="AM72" s="856"/>
      <c r="AN72" s="856"/>
      <c r="AO72" s="856"/>
      <c r="AP72" s="856" t="s">
        <v>548</v>
      </c>
      <c r="AQ72" s="856"/>
      <c r="AR72" s="856"/>
      <c r="AS72" s="856"/>
      <c r="AT72" s="856"/>
      <c r="AU72" s="856" t="s">
        <v>551</v>
      </c>
      <c r="AV72" s="856"/>
      <c r="AW72" s="856"/>
      <c r="AX72" s="856"/>
      <c r="AY72" s="856"/>
      <c r="AZ72" s="907"/>
      <c r="BA72" s="907"/>
      <c r="BB72" s="907"/>
      <c r="BC72" s="907"/>
      <c r="BD72" s="908"/>
      <c r="BE72" s="218"/>
      <c r="BF72" s="218"/>
      <c r="BG72" s="218"/>
      <c r="BH72" s="218"/>
      <c r="BI72" s="218"/>
      <c r="BJ72" s="218"/>
      <c r="BK72" s="218"/>
      <c r="BL72" s="218"/>
      <c r="BM72" s="218"/>
      <c r="BN72" s="218"/>
      <c r="BO72" s="218"/>
      <c r="BP72" s="218"/>
      <c r="BQ72" s="215">
        <v>66</v>
      </c>
      <c r="BR72" s="220"/>
      <c r="BS72" s="893"/>
      <c r="BT72" s="894"/>
      <c r="BU72" s="894"/>
      <c r="BV72" s="894"/>
      <c r="BW72" s="894"/>
      <c r="BX72" s="894"/>
      <c r="BY72" s="894"/>
      <c r="BZ72" s="894"/>
      <c r="CA72" s="894"/>
      <c r="CB72" s="894"/>
      <c r="CC72" s="894"/>
      <c r="CD72" s="894"/>
      <c r="CE72" s="894"/>
      <c r="CF72" s="894"/>
      <c r="CG72" s="895"/>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199"/>
    </row>
    <row r="73" spans="1:131" s="200" customFormat="1" ht="26.25" customHeight="1">
      <c r="A73" s="214">
        <v>6</v>
      </c>
      <c r="B73" s="909" t="s">
        <v>557</v>
      </c>
      <c r="C73" s="910"/>
      <c r="D73" s="910"/>
      <c r="E73" s="910"/>
      <c r="F73" s="910"/>
      <c r="G73" s="910"/>
      <c r="H73" s="910"/>
      <c r="I73" s="910"/>
      <c r="J73" s="910"/>
      <c r="K73" s="910"/>
      <c r="L73" s="910"/>
      <c r="M73" s="910"/>
      <c r="N73" s="910"/>
      <c r="O73" s="910"/>
      <c r="P73" s="911"/>
      <c r="Q73" s="906">
        <v>1602</v>
      </c>
      <c r="R73" s="856"/>
      <c r="S73" s="856"/>
      <c r="T73" s="856"/>
      <c r="U73" s="856"/>
      <c r="V73" s="856">
        <v>1572</v>
      </c>
      <c r="W73" s="856"/>
      <c r="X73" s="856"/>
      <c r="Y73" s="856"/>
      <c r="Z73" s="856"/>
      <c r="AA73" s="856">
        <v>31</v>
      </c>
      <c r="AB73" s="856"/>
      <c r="AC73" s="856"/>
      <c r="AD73" s="856"/>
      <c r="AE73" s="856"/>
      <c r="AF73" s="856">
        <v>31</v>
      </c>
      <c r="AG73" s="856"/>
      <c r="AH73" s="856"/>
      <c r="AI73" s="856"/>
      <c r="AJ73" s="856"/>
      <c r="AK73" s="856" t="s">
        <v>551</v>
      </c>
      <c r="AL73" s="856"/>
      <c r="AM73" s="856"/>
      <c r="AN73" s="856"/>
      <c r="AO73" s="856"/>
      <c r="AP73" s="856" t="s">
        <v>548</v>
      </c>
      <c r="AQ73" s="856"/>
      <c r="AR73" s="856"/>
      <c r="AS73" s="856"/>
      <c r="AT73" s="856"/>
      <c r="AU73" s="856" t="s">
        <v>548</v>
      </c>
      <c r="AV73" s="856"/>
      <c r="AW73" s="856"/>
      <c r="AX73" s="856"/>
      <c r="AY73" s="856"/>
      <c r="AZ73" s="907"/>
      <c r="BA73" s="907"/>
      <c r="BB73" s="907"/>
      <c r="BC73" s="907"/>
      <c r="BD73" s="908"/>
      <c r="BE73" s="218"/>
      <c r="BF73" s="218"/>
      <c r="BG73" s="218"/>
      <c r="BH73" s="218"/>
      <c r="BI73" s="218"/>
      <c r="BJ73" s="218"/>
      <c r="BK73" s="218"/>
      <c r="BL73" s="218"/>
      <c r="BM73" s="218"/>
      <c r="BN73" s="218"/>
      <c r="BO73" s="218"/>
      <c r="BP73" s="218"/>
      <c r="BQ73" s="215">
        <v>67</v>
      </c>
      <c r="BR73" s="220"/>
      <c r="BS73" s="893"/>
      <c r="BT73" s="894"/>
      <c r="BU73" s="894"/>
      <c r="BV73" s="894"/>
      <c r="BW73" s="894"/>
      <c r="BX73" s="894"/>
      <c r="BY73" s="894"/>
      <c r="BZ73" s="894"/>
      <c r="CA73" s="894"/>
      <c r="CB73" s="894"/>
      <c r="CC73" s="894"/>
      <c r="CD73" s="894"/>
      <c r="CE73" s="894"/>
      <c r="CF73" s="894"/>
      <c r="CG73" s="895"/>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199"/>
    </row>
    <row r="74" spans="1:131" s="200" customFormat="1" ht="26.25" customHeight="1">
      <c r="A74" s="214">
        <v>7</v>
      </c>
      <c r="B74" s="909" t="s">
        <v>558</v>
      </c>
      <c r="C74" s="910"/>
      <c r="D74" s="910"/>
      <c r="E74" s="910"/>
      <c r="F74" s="910"/>
      <c r="G74" s="910"/>
      <c r="H74" s="910"/>
      <c r="I74" s="910"/>
      <c r="J74" s="910"/>
      <c r="K74" s="910"/>
      <c r="L74" s="910"/>
      <c r="M74" s="910"/>
      <c r="N74" s="910"/>
      <c r="O74" s="910"/>
      <c r="P74" s="911"/>
      <c r="Q74" s="906">
        <v>12</v>
      </c>
      <c r="R74" s="856"/>
      <c r="S74" s="856"/>
      <c r="T74" s="856"/>
      <c r="U74" s="856"/>
      <c r="V74" s="856">
        <v>11</v>
      </c>
      <c r="W74" s="856"/>
      <c r="X74" s="856"/>
      <c r="Y74" s="856"/>
      <c r="Z74" s="856"/>
      <c r="AA74" s="856">
        <v>1</v>
      </c>
      <c r="AB74" s="856"/>
      <c r="AC74" s="856"/>
      <c r="AD74" s="856"/>
      <c r="AE74" s="856"/>
      <c r="AF74" s="856">
        <v>1</v>
      </c>
      <c r="AG74" s="856"/>
      <c r="AH74" s="856"/>
      <c r="AI74" s="856"/>
      <c r="AJ74" s="856"/>
      <c r="AK74" s="856" t="s">
        <v>551</v>
      </c>
      <c r="AL74" s="856"/>
      <c r="AM74" s="856"/>
      <c r="AN74" s="856"/>
      <c r="AO74" s="856"/>
      <c r="AP74" s="856" t="s">
        <v>548</v>
      </c>
      <c r="AQ74" s="856"/>
      <c r="AR74" s="856"/>
      <c r="AS74" s="856"/>
      <c r="AT74" s="856"/>
      <c r="AU74" s="856" t="s">
        <v>548</v>
      </c>
      <c r="AV74" s="856"/>
      <c r="AW74" s="856"/>
      <c r="AX74" s="856"/>
      <c r="AY74" s="856"/>
      <c r="AZ74" s="907"/>
      <c r="BA74" s="907"/>
      <c r="BB74" s="907"/>
      <c r="BC74" s="907"/>
      <c r="BD74" s="908"/>
      <c r="BE74" s="218"/>
      <c r="BF74" s="218"/>
      <c r="BG74" s="218"/>
      <c r="BH74" s="218"/>
      <c r="BI74" s="218"/>
      <c r="BJ74" s="218"/>
      <c r="BK74" s="218"/>
      <c r="BL74" s="218"/>
      <c r="BM74" s="218"/>
      <c r="BN74" s="218"/>
      <c r="BO74" s="218"/>
      <c r="BP74" s="218"/>
      <c r="BQ74" s="215">
        <v>68</v>
      </c>
      <c r="BR74" s="220"/>
      <c r="BS74" s="893"/>
      <c r="BT74" s="894"/>
      <c r="BU74" s="894"/>
      <c r="BV74" s="894"/>
      <c r="BW74" s="894"/>
      <c r="BX74" s="894"/>
      <c r="BY74" s="894"/>
      <c r="BZ74" s="894"/>
      <c r="CA74" s="894"/>
      <c r="CB74" s="894"/>
      <c r="CC74" s="894"/>
      <c r="CD74" s="894"/>
      <c r="CE74" s="894"/>
      <c r="CF74" s="894"/>
      <c r="CG74" s="895"/>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199"/>
    </row>
    <row r="75" spans="1:131" s="200" customFormat="1" ht="26.25" customHeight="1">
      <c r="A75" s="214">
        <v>8</v>
      </c>
      <c r="B75" s="909" t="s">
        <v>559</v>
      </c>
      <c r="C75" s="910"/>
      <c r="D75" s="910"/>
      <c r="E75" s="910"/>
      <c r="F75" s="910"/>
      <c r="G75" s="910"/>
      <c r="H75" s="910"/>
      <c r="I75" s="910"/>
      <c r="J75" s="910"/>
      <c r="K75" s="910"/>
      <c r="L75" s="910"/>
      <c r="M75" s="910"/>
      <c r="N75" s="910"/>
      <c r="O75" s="910"/>
      <c r="P75" s="911"/>
      <c r="Q75" s="912">
        <v>16</v>
      </c>
      <c r="R75" s="858"/>
      <c r="S75" s="858"/>
      <c r="T75" s="858"/>
      <c r="U75" s="855"/>
      <c r="V75" s="857">
        <v>11</v>
      </c>
      <c r="W75" s="858"/>
      <c r="X75" s="858"/>
      <c r="Y75" s="858"/>
      <c r="Z75" s="855"/>
      <c r="AA75" s="857">
        <v>6</v>
      </c>
      <c r="AB75" s="858"/>
      <c r="AC75" s="858"/>
      <c r="AD75" s="858"/>
      <c r="AE75" s="855"/>
      <c r="AF75" s="857">
        <v>6</v>
      </c>
      <c r="AG75" s="858"/>
      <c r="AH75" s="858"/>
      <c r="AI75" s="858"/>
      <c r="AJ75" s="855"/>
      <c r="AK75" s="857" t="s">
        <v>551</v>
      </c>
      <c r="AL75" s="858"/>
      <c r="AM75" s="858"/>
      <c r="AN75" s="858"/>
      <c r="AO75" s="855"/>
      <c r="AP75" s="857" t="s">
        <v>551</v>
      </c>
      <c r="AQ75" s="858"/>
      <c r="AR75" s="858"/>
      <c r="AS75" s="858"/>
      <c r="AT75" s="855"/>
      <c r="AU75" s="857" t="s">
        <v>548</v>
      </c>
      <c r="AV75" s="858"/>
      <c r="AW75" s="858"/>
      <c r="AX75" s="858"/>
      <c r="AY75" s="855"/>
      <c r="AZ75" s="907"/>
      <c r="BA75" s="907"/>
      <c r="BB75" s="907"/>
      <c r="BC75" s="907"/>
      <c r="BD75" s="908"/>
      <c r="BE75" s="218"/>
      <c r="BF75" s="218"/>
      <c r="BG75" s="218"/>
      <c r="BH75" s="218"/>
      <c r="BI75" s="218"/>
      <c r="BJ75" s="218"/>
      <c r="BK75" s="218"/>
      <c r="BL75" s="218"/>
      <c r="BM75" s="218"/>
      <c r="BN75" s="218"/>
      <c r="BO75" s="218"/>
      <c r="BP75" s="218"/>
      <c r="BQ75" s="215">
        <v>69</v>
      </c>
      <c r="BR75" s="220"/>
      <c r="BS75" s="893"/>
      <c r="BT75" s="894"/>
      <c r="BU75" s="894"/>
      <c r="BV75" s="894"/>
      <c r="BW75" s="894"/>
      <c r="BX75" s="894"/>
      <c r="BY75" s="894"/>
      <c r="BZ75" s="894"/>
      <c r="CA75" s="894"/>
      <c r="CB75" s="894"/>
      <c r="CC75" s="894"/>
      <c r="CD75" s="894"/>
      <c r="CE75" s="894"/>
      <c r="CF75" s="894"/>
      <c r="CG75" s="895"/>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199"/>
    </row>
    <row r="76" spans="1:131" s="200" customFormat="1" ht="26.25" customHeight="1">
      <c r="A76" s="214">
        <v>9</v>
      </c>
      <c r="B76" s="909" t="s">
        <v>560</v>
      </c>
      <c r="C76" s="910"/>
      <c r="D76" s="910"/>
      <c r="E76" s="910"/>
      <c r="F76" s="910"/>
      <c r="G76" s="910"/>
      <c r="H76" s="910"/>
      <c r="I76" s="910"/>
      <c r="J76" s="910"/>
      <c r="K76" s="910"/>
      <c r="L76" s="910"/>
      <c r="M76" s="910"/>
      <c r="N76" s="910"/>
      <c r="O76" s="910"/>
      <c r="P76" s="911"/>
      <c r="Q76" s="912">
        <v>1198</v>
      </c>
      <c r="R76" s="858"/>
      <c r="S76" s="858"/>
      <c r="T76" s="858"/>
      <c r="U76" s="855"/>
      <c r="V76" s="857">
        <v>1166</v>
      </c>
      <c r="W76" s="858"/>
      <c r="X76" s="858"/>
      <c r="Y76" s="858"/>
      <c r="Z76" s="855"/>
      <c r="AA76" s="857">
        <v>32</v>
      </c>
      <c r="AB76" s="858"/>
      <c r="AC76" s="858"/>
      <c r="AD76" s="858"/>
      <c r="AE76" s="855"/>
      <c r="AF76" s="857">
        <v>32</v>
      </c>
      <c r="AG76" s="858"/>
      <c r="AH76" s="858"/>
      <c r="AI76" s="858"/>
      <c r="AJ76" s="855"/>
      <c r="AK76" s="857">
        <v>587</v>
      </c>
      <c r="AL76" s="858"/>
      <c r="AM76" s="858"/>
      <c r="AN76" s="858"/>
      <c r="AO76" s="855"/>
      <c r="AP76" s="857" t="s">
        <v>551</v>
      </c>
      <c r="AQ76" s="858"/>
      <c r="AR76" s="858"/>
      <c r="AS76" s="858"/>
      <c r="AT76" s="855"/>
      <c r="AU76" s="857" t="s">
        <v>551</v>
      </c>
      <c r="AV76" s="858"/>
      <c r="AW76" s="858"/>
      <c r="AX76" s="858"/>
      <c r="AY76" s="855"/>
      <c r="AZ76" s="907"/>
      <c r="BA76" s="907"/>
      <c r="BB76" s="907"/>
      <c r="BC76" s="907"/>
      <c r="BD76" s="908"/>
      <c r="BE76" s="218"/>
      <c r="BF76" s="218"/>
      <c r="BG76" s="218"/>
      <c r="BH76" s="218"/>
      <c r="BI76" s="218"/>
      <c r="BJ76" s="218"/>
      <c r="BK76" s="218"/>
      <c r="BL76" s="218"/>
      <c r="BM76" s="218"/>
      <c r="BN76" s="218"/>
      <c r="BO76" s="218"/>
      <c r="BP76" s="218"/>
      <c r="BQ76" s="215">
        <v>70</v>
      </c>
      <c r="BR76" s="220"/>
      <c r="BS76" s="893"/>
      <c r="BT76" s="894"/>
      <c r="BU76" s="894"/>
      <c r="BV76" s="894"/>
      <c r="BW76" s="894"/>
      <c r="BX76" s="894"/>
      <c r="BY76" s="894"/>
      <c r="BZ76" s="894"/>
      <c r="CA76" s="894"/>
      <c r="CB76" s="894"/>
      <c r="CC76" s="894"/>
      <c r="CD76" s="894"/>
      <c r="CE76" s="894"/>
      <c r="CF76" s="894"/>
      <c r="CG76" s="895"/>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199"/>
    </row>
    <row r="77" spans="1:131" s="200" customFormat="1" ht="26.25" customHeight="1">
      <c r="A77" s="214">
        <v>10</v>
      </c>
      <c r="B77" s="909" t="s">
        <v>561</v>
      </c>
      <c r="C77" s="910"/>
      <c r="D77" s="910"/>
      <c r="E77" s="910"/>
      <c r="F77" s="910"/>
      <c r="G77" s="910"/>
      <c r="H77" s="910"/>
      <c r="I77" s="910"/>
      <c r="J77" s="910"/>
      <c r="K77" s="910"/>
      <c r="L77" s="910"/>
      <c r="M77" s="910"/>
      <c r="N77" s="910"/>
      <c r="O77" s="910"/>
      <c r="P77" s="911"/>
      <c r="Q77" s="912">
        <v>1008</v>
      </c>
      <c r="R77" s="858"/>
      <c r="S77" s="858"/>
      <c r="T77" s="858"/>
      <c r="U77" s="855"/>
      <c r="V77" s="857">
        <v>960</v>
      </c>
      <c r="W77" s="858"/>
      <c r="X77" s="858"/>
      <c r="Y77" s="858"/>
      <c r="Z77" s="855"/>
      <c r="AA77" s="857">
        <v>48</v>
      </c>
      <c r="AB77" s="858"/>
      <c r="AC77" s="858"/>
      <c r="AD77" s="858"/>
      <c r="AE77" s="855"/>
      <c r="AF77" s="857">
        <v>48</v>
      </c>
      <c r="AG77" s="858"/>
      <c r="AH77" s="858"/>
      <c r="AI77" s="858"/>
      <c r="AJ77" s="855"/>
      <c r="AK77" s="857" t="s">
        <v>551</v>
      </c>
      <c r="AL77" s="858"/>
      <c r="AM77" s="858"/>
      <c r="AN77" s="858"/>
      <c r="AO77" s="855"/>
      <c r="AP77" s="857" t="s">
        <v>551</v>
      </c>
      <c r="AQ77" s="858"/>
      <c r="AR77" s="858"/>
      <c r="AS77" s="858"/>
      <c r="AT77" s="855"/>
      <c r="AU77" s="857" t="s">
        <v>551</v>
      </c>
      <c r="AV77" s="858"/>
      <c r="AW77" s="858"/>
      <c r="AX77" s="858"/>
      <c r="AY77" s="855"/>
      <c r="AZ77" s="907"/>
      <c r="BA77" s="907"/>
      <c r="BB77" s="907"/>
      <c r="BC77" s="907"/>
      <c r="BD77" s="908"/>
      <c r="BE77" s="218"/>
      <c r="BF77" s="218"/>
      <c r="BG77" s="218"/>
      <c r="BH77" s="218"/>
      <c r="BI77" s="218"/>
      <c r="BJ77" s="218"/>
      <c r="BK77" s="218"/>
      <c r="BL77" s="218"/>
      <c r="BM77" s="218"/>
      <c r="BN77" s="218"/>
      <c r="BO77" s="218"/>
      <c r="BP77" s="218"/>
      <c r="BQ77" s="215">
        <v>71</v>
      </c>
      <c r="BR77" s="220"/>
      <c r="BS77" s="893"/>
      <c r="BT77" s="894"/>
      <c r="BU77" s="894"/>
      <c r="BV77" s="894"/>
      <c r="BW77" s="894"/>
      <c r="BX77" s="894"/>
      <c r="BY77" s="894"/>
      <c r="BZ77" s="894"/>
      <c r="CA77" s="894"/>
      <c r="CB77" s="894"/>
      <c r="CC77" s="894"/>
      <c r="CD77" s="894"/>
      <c r="CE77" s="894"/>
      <c r="CF77" s="894"/>
      <c r="CG77" s="895"/>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199"/>
    </row>
    <row r="78" spans="1:131" s="200" customFormat="1" ht="26.25" customHeight="1">
      <c r="A78" s="214">
        <v>11</v>
      </c>
      <c r="B78" s="909" t="s">
        <v>562</v>
      </c>
      <c r="C78" s="910"/>
      <c r="D78" s="910"/>
      <c r="E78" s="910"/>
      <c r="F78" s="910"/>
      <c r="G78" s="910"/>
      <c r="H78" s="910"/>
      <c r="I78" s="910"/>
      <c r="J78" s="910"/>
      <c r="K78" s="910"/>
      <c r="L78" s="910"/>
      <c r="M78" s="910"/>
      <c r="N78" s="910"/>
      <c r="O78" s="910"/>
      <c r="P78" s="911"/>
      <c r="Q78" s="906">
        <v>264334</v>
      </c>
      <c r="R78" s="856"/>
      <c r="S78" s="856"/>
      <c r="T78" s="856"/>
      <c r="U78" s="856"/>
      <c r="V78" s="856">
        <v>259506</v>
      </c>
      <c r="W78" s="856"/>
      <c r="X78" s="856"/>
      <c r="Y78" s="856"/>
      <c r="Z78" s="856"/>
      <c r="AA78" s="856">
        <v>4828</v>
      </c>
      <c r="AB78" s="856"/>
      <c r="AC78" s="856"/>
      <c r="AD78" s="856"/>
      <c r="AE78" s="856"/>
      <c r="AF78" s="856">
        <v>4828</v>
      </c>
      <c r="AG78" s="856"/>
      <c r="AH78" s="856"/>
      <c r="AI78" s="856"/>
      <c r="AJ78" s="856"/>
      <c r="AK78" s="856">
        <v>1443</v>
      </c>
      <c r="AL78" s="856"/>
      <c r="AM78" s="856"/>
      <c r="AN78" s="856"/>
      <c r="AO78" s="856"/>
      <c r="AP78" s="856" t="s">
        <v>551</v>
      </c>
      <c r="AQ78" s="856"/>
      <c r="AR78" s="856"/>
      <c r="AS78" s="856"/>
      <c r="AT78" s="856"/>
      <c r="AU78" s="856" t="s">
        <v>548</v>
      </c>
      <c r="AV78" s="856"/>
      <c r="AW78" s="856"/>
      <c r="AX78" s="856"/>
      <c r="AY78" s="856"/>
      <c r="AZ78" s="907"/>
      <c r="BA78" s="907"/>
      <c r="BB78" s="907"/>
      <c r="BC78" s="907"/>
      <c r="BD78" s="908"/>
      <c r="BE78" s="218"/>
      <c r="BF78" s="218"/>
      <c r="BG78" s="218"/>
      <c r="BH78" s="218"/>
      <c r="BI78" s="218"/>
      <c r="BJ78" s="221"/>
      <c r="BK78" s="221"/>
      <c r="BL78" s="221"/>
      <c r="BM78" s="221"/>
      <c r="BN78" s="221"/>
      <c r="BO78" s="218"/>
      <c r="BP78" s="218"/>
      <c r="BQ78" s="215">
        <v>72</v>
      </c>
      <c r="BR78" s="220"/>
      <c r="BS78" s="893"/>
      <c r="BT78" s="894"/>
      <c r="BU78" s="894"/>
      <c r="BV78" s="894"/>
      <c r="BW78" s="894"/>
      <c r="BX78" s="894"/>
      <c r="BY78" s="894"/>
      <c r="BZ78" s="894"/>
      <c r="CA78" s="894"/>
      <c r="CB78" s="894"/>
      <c r="CC78" s="894"/>
      <c r="CD78" s="894"/>
      <c r="CE78" s="894"/>
      <c r="CF78" s="894"/>
      <c r="CG78" s="895"/>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199"/>
    </row>
    <row r="79" spans="1:131" s="200" customFormat="1" ht="26.25" customHeight="1">
      <c r="A79" s="214">
        <v>12</v>
      </c>
      <c r="B79" s="903" t="s">
        <v>563</v>
      </c>
      <c r="C79" s="904"/>
      <c r="D79" s="904"/>
      <c r="E79" s="904"/>
      <c r="F79" s="904"/>
      <c r="G79" s="904"/>
      <c r="H79" s="904"/>
      <c r="I79" s="904"/>
      <c r="J79" s="904"/>
      <c r="K79" s="904"/>
      <c r="L79" s="904"/>
      <c r="M79" s="904"/>
      <c r="N79" s="904"/>
      <c r="O79" s="904"/>
      <c r="P79" s="905"/>
      <c r="Q79" s="906">
        <v>536</v>
      </c>
      <c r="R79" s="856"/>
      <c r="S79" s="856"/>
      <c r="T79" s="856"/>
      <c r="U79" s="856"/>
      <c r="V79" s="856">
        <v>471</v>
      </c>
      <c r="W79" s="856"/>
      <c r="X79" s="856"/>
      <c r="Y79" s="856"/>
      <c r="Z79" s="856"/>
      <c r="AA79" s="856">
        <v>65</v>
      </c>
      <c r="AB79" s="856"/>
      <c r="AC79" s="856"/>
      <c r="AD79" s="856"/>
      <c r="AE79" s="856"/>
      <c r="AF79" s="856">
        <v>23</v>
      </c>
      <c r="AG79" s="856"/>
      <c r="AH79" s="856"/>
      <c r="AI79" s="856"/>
      <c r="AJ79" s="856"/>
      <c r="AK79" s="856">
        <v>18</v>
      </c>
      <c r="AL79" s="856"/>
      <c r="AM79" s="856"/>
      <c r="AN79" s="856"/>
      <c r="AO79" s="856"/>
      <c r="AP79" s="856" t="s">
        <v>551</v>
      </c>
      <c r="AQ79" s="856"/>
      <c r="AR79" s="856"/>
      <c r="AS79" s="856"/>
      <c r="AT79" s="856"/>
      <c r="AU79" s="856" t="s">
        <v>551</v>
      </c>
      <c r="AV79" s="856"/>
      <c r="AW79" s="856"/>
      <c r="AX79" s="856"/>
      <c r="AY79" s="856"/>
      <c r="AZ79" s="907"/>
      <c r="BA79" s="907"/>
      <c r="BB79" s="907"/>
      <c r="BC79" s="907"/>
      <c r="BD79" s="908"/>
      <c r="BE79" s="218"/>
      <c r="BF79" s="218"/>
      <c r="BG79" s="218"/>
      <c r="BH79" s="218"/>
      <c r="BI79" s="218"/>
      <c r="BJ79" s="221"/>
      <c r="BK79" s="221"/>
      <c r="BL79" s="221"/>
      <c r="BM79" s="221"/>
      <c r="BN79" s="221"/>
      <c r="BO79" s="218"/>
      <c r="BP79" s="218"/>
      <c r="BQ79" s="215">
        <v>73</v>
      </c>
      <c r="BR79" s="220"/>
      <c r="BS79" s="893"/>
      <c r="BT79" s="894"/>
      <c r="BU79" s="894"/>
      <c r="BV79" s="894"/>
      <c r="BW79" s="894"/>
      <c r="BX79" s="894"/>
      <c r="BY79" s="894"/>
      <c r="BZ79" s="894"/>
      <c r="CA79" s="894"/>
      <c r="CB79" s="894"/>
      <c r="CC79" s="894"/>
      <c r="CD79" s="894"/>
      <c r="CE79" s="894"/>
      <c r="CF79" s="894"/>
      <c r="CG79" s="895"/>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199"/>
    </row>
    <row r="80" spans="1:131" s="200" customFormat="1" ht="26.25" customHeight="1">
      <c r="A80" s="214">
        <v>13</v>
      </c>
      <c r="B80" s="903"/>
      <c r="C80" s="904"/>
      <c r="D80" s="904"/>
      <c r="E80" s="904"/>
      <c r="F80" s="904"/>
      <c r="G80" s="904"/>
      <c r="H80" s="904"/>
      <c r="I80" s="904"/>
      <c r="J80" s="904"/>
      <c r="K80" s="904"/>
      <c r="L80" s="904"/>
      <c r="M80" s="904"/>
      <c r="N80" s="904"/>
      <c r="O80" s="904"/>
      <c r="P80" s="905"/>
      <c r="Q80" s="906"/>
      <c r="R80" s="856"/>
      <c r="S80" s="856"/>
      <c r="T80" s="856"/>
      <c r="U80" s="856"/>
      <c r="V80" s="856"/>
      <c r="W80" s="856"/>
      <c r="X80" s="856"/>
      <c r="Y80" s="856"/>
      <c r="Z80" s="856"/>
      <c r="AA80" s="856"/>
      <c r="AB80" s="856"/>
      <c r="AC80" s="856"/>
      <c r="AD80" s="856"/>
      <c r="AE80" s="856"/>
      <c r="AF80" s="856"/>
      <c r="AG80" s="856"/>
      <c r="AH80" s="856"/>
      <c r="AI80" s="856"/>
      <c r="AJ80" s="856"/>
      <c r="AK80" s="856"/>
      <c r="AL80" s="856"/>
      <c r="AM80" s="856"/>
      <c r="AN80" s="856"/>
      <c r="AO80" s="856"/>
      <c r="AP80" s="856"/>
      <c r="AQ80" s="856"/>
      <c r="AR80" s="856"/>
      <c r="AS80" s="856"/>
      <c r="AT80" s="856"/>
      <c r="AU80" s="856"/>
      <c r="AV80" s="856"/>
      <c r="AW80" s="856"/>
      <c r="AX80" s="856"/>
      <c r="AY80" s="856"/>
      <c r="AZ80" s="907"/>
      <c r="BA80" s="907"/>
      <c r="BB80" s="907"/>
      <c r="BC80" s="907"/>
      <c r="BD80" s="908"/>
      <c r="BE80" s="218"/>
      <c r="BF80" s="218"/>
      <c r="BG80" s="218"/>
      <c r="BH80" s="218"/>
      <c r="BI80" s="218"/>
      <c r="BJ80" s="218"/>
      <c r="BK80" s="218"/>
      <c r="BL80" s="218"/>
      <c r="BM80" s="218"/>
      <c r="BN80" s="218"/>
      <c r="BO80" s="218"/>
      <c r="BP80" s="218"/>
      <c r="BQ80" s="215">
        <v>74</v>
      </c>
      <c r="BR80" s="220"/>
      <c r="BS80" s="893"/>
      <c r="BT80" s="894"/>
      <c r="BU80" s="894"/>
      <c r="BV80" s="894"/>
      <c r="BW80" s="894"/>
      <c r="BX80" s="894"/>
      <c r="BY80" s="894"/>
      <c r="BZ80" s="894"/>
      <c r="CA80" s="894"/>
      <c r="CB80" s="894"/>
      <c r="CC80" s="894"/>
      <c r="CD80" s="894"/>
      <c r="CE80" s="894"/>
      <c r="CF80" s="894"/>
      <c r="CG80" s="895"/>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199"/>
    </row>
    <row r="81" spans="1:131" s="200" customFormat="1" ht="26.25" customHeight="1">
      <c r="A81" s="214">
        <v>14</v>
      </c>
      <c r="B81" s="903"/>
      <c r="C81" s="904"/>
      <c r="D81" s="904"/>
      <c r="E81" s="904"/>
      <c r="F81" s="904"/>
      <c r="G81" s="904"/>
      <c r="H81" s="904"/>
      <c r="I81" s="904"/>
      <c r="J81" s="904"/>
      <c r="K81" s="904"/>
      <c r="L81" s="904"/>
      <c r="M81" s="904"/>
      <c r="N81" s="904"/>
      <c r="O81" s="904"/>
      <c r="P81" s="905"/>
      <c r="Q81" s="906"/>
      <c r="R81" s="856"/>
      <c r="S81" s="856"/>
      <c r="T81" s="856"/>
      <c r="U81" s="856"/>
      <c r="V81" s="856"/>
      <c r="W81" s="856"/>
      <c r="X81" s="856"/>
      <c r="Y81" s="856"/>
      <c r="Z81" s="856"/>
      <c r="AA81" s="856"/>
      <c r="AB81" s="856"/>
      <c r="AC81" s="856"/>
      <c r="AD81" s="856"/>
      <c r="AE81" s="856"/>
      <c r="AF81" s="856"/>
      <c r="AG81" s="856"/>
      <c r="AH81" s="856"/>
      <c r="AI81" s="856"/>
      <c r="AJ81" s="856"/>
      <c r="AK81" s="856"/>
      <c r="AL81" s="856"/>
      <c r="AM81" s="856"/>
      <c r="AN81" s="856"/>
      <c r="AO81" s="856"/>
      <c r="AP81" s="856"/>
      <c r="AQ81" s="856"/>
      <c r="AR81" s="856"/>
      <c r="AS81" s="856"/>
      <c r="AT81" s="856"/>
      <c r="AU81" s="856"/>
      <c r="AV81" s="856"/>
      <c r="AW81" s="856"/>
      <c r="AX81" s="856"/>
      <c r="AY81" s="856"/>
      <c r="AZ81" s="907"/>
      <c r="BA81" s="907"/>
      <c r="BB81" s="907"/>
      <c r="BC81" s="907"/>
      <c r="BD81" s="908"/>
      <c r="BE81" s="218"/>
      <c r="BF81" s="218"/>
      <c r="BG81" s="218"/>
      <c r="BH81" s="218"/>
      <c r="BI81" s="218"/>
      <c r="BJ81" s="218"/>
      <c r="BK81" s="218"/>
      <c r="BL81" s="218"/>
      <c r="BM81" s="218"/>
      <c r="BN81" s="218"/>
      <c r="BO81" s="218"/>
      <c r="BP81" s="218"/>
      <c r="BQ81" s="215">
        <v>75</v>
      </c>
      <c r="BR81" s="220"/>
      <c r="BS81" s="893"/>
      <c r="BT81" s="894"/>
      <c r="BU81" s="894"/>
      <c r="BV81" s="894"/>
      <c r="BW81" s="894"/>
      <c r="BX81" s="894"/>
      <c r="BY81" s="894"/>
      <c r="BZ81" s="894"/>
      <c r="CA81" s="894"/>
      <c r="CB81" s="894"/>
      <c r="CC81" s="894"/>
      <c r="CD81" s="894"/>
      <c r="CE81" s="894"/>
      <c r="CF81" s="894"/>
      <c r="CG81" s="895"/>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199"/>
    </row>
    <row r="82" spans="1:131" s="200" customFormat="1" ht="26.25" customHeight="1">
      <c r="A82" s="214">
        <v>15</v>
      </c>
      <c r="B82" s="903"/>
      <c r="C82" s="904"/>
      <c r="D82" s="904"/>
      <c r="E82" s="904"/>
      <c r="F82" s="904"/>
      <c r="G82" s="904"/>
      <c r="H82" s="904"/>
      <c r="I82" s="904"/>
      <c r="J82" s="904"/>
      <c r="K82" s="904"/>
      <c r="L82" s="904"/>
      <c r="M82" s="904"/>
      <c r="N82" s="904"/>
      <c r="O82" s="904"/>
      <c r="P82" s="905"/>
      <c r="Q82" s="906"/>
      <c r="R82" s="856"/>
      <c r="S82" s="856"/>
      <c r="T82" s="856"/>
      <c r="U82" s="856"/>
      <c r="V82" s="856"/>
      <c r="W82" s="856"/>
      <c r="X82" s="856"/>
      <c r="Y82" s="856"/>
      <c r="Z82" s="856"/>
      <c r="AA82" s="856"/>
      <c r="AB82" s="856"/>
      <c r="AC82" s="856"/>
      <c r="AD82" s="856"/>
      <c r="AE82" s="856"/>
      <c r="AF82" s="856"/>
      <c r="AG82" s="856"/>
      <c r="AH82" s="856"/>
      <c r="AI82" s="856"/>
      <c r="AJ82" s="856"/>
      <c r="AK82" s="856"/>
      <c r="AL82" s="856"/>
      <c r="AM82" s="856"/>
      <c r="AN82" s="856"/>
      <c r="AO82" s="856"/>
      <c r="AP82" s="856"/>
      <c r="AQ82" s="856"/>
      <c r="AR82" s="856"/>
      <c r="AS82" s="856"/>
      <c r="AT82" s="856"/>
      <c r="AU82" s="856"/>
      <c r="AV82" s="856"/>
      <c r="AW82" s="856"/>
      <c r="AX82" s="856"/>
      <c r="AY82" s="856"/>
      <c r="AZ82" s="907"/>
      <c r="BA82" s="907"/>
      <c r="BB82" s="907"/>
      <c r="BC82" s="907"/>
      <c r="BD82" s="908"/>
      <c r="BE82" s="218"/>
      <c r="BF82" s="218"/>
      <c r="BG82" s="218"/>
      <c r="BH82" s="218"/>
      <c r="BI82" s="218"/>
      <c r="BJ82" s="218"/>
      <c r="BK82" s="218"/>
      <c r="BL82" s="218"/>
      <c r="BM82" s="218"/>
      <c r="BN82" s="218"/>
      <c r="BO82" s="218"/>
      <c r="BP82" s="218"/>
      <c r="BQ82" s="215">
        <v>76</v>
      </c>
      <c r="BR82" s="220"/>
      <c r="BS82" s="893"/>
      <c r="BT82" s="894"/>
      <c r="BU82" s="894"/>
      <c r="BV82" s="894"/>
      <c r="BW82" s="894"/>
      <c r="BX82" s="894"/>
      <c r="BY82" s="894"/>
      <c r="BZ82" s="894"/>
      <c r="CA82" s="894"/>
      <c r="CB82" s="894"/>
      <c r="CC82" s="894"/>
      <c r="CD82" s="894"/>
      <c r="CE82" s="894"/>
      <c r="CF82" s="894"/>
      <c r="CG82" s="895"/>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199"/>
    </row>
    <row r="83" spans="1:131" s="200" customFormat="1" ht="26.25" customHeight="1">
      <c r="A83" s="214">
        <v>16</v>
      </c>
      <c r="B83" s="903"/>
      <c r="C83" s="904"/>
      <c r="D83" s="904"/>
      <c r="E83" s="904"/>
      <c r="F83" s="904"/>
      <c r="G83" s="904"/>
      <c r="H83" s="904"/>
      <c r="I83" s="904"/>
      <c r="J83" s="904"/>
      <c r="K83" s="904"/>
      <c r="L83" s="904"/>
      <c r="M83" s="904"/>
      <c r="N83" s="904"/>
      <c r="O83" s="904"/>
      <c r="P83" s="905"/>
      <c r="Q83" s="906"/>
      <c r="R83" s="856"/>
      <c r="S83" s="856"/>
      <c r="T83" s="856"/>
      <c r="U83" s="856"/>
      <c r="V83" s="856"/>
      <c r="W83" s="856"/>
      <c r="X83" s="856"/>
      <c r="Y83" s="856"/>
      <c r="Z83" s="856"/>
      <c r="AA83" s="856"/>
      <c r="AB83" s="856"/>
      <c r="AC83" s="856"/>
      <c r="AD83" s="856"/>
      <c r="AE83" s="856"/>
      <c r="AF83" s="856"/>
      <c r="AG83" s="856"/>
      <c r="AH83" s="856"/>
      <c r="AI83" s="856"/>
      <c r="AJ83" s="856"/>
      <c r="AK83" s="856"/>
      <c r="AL83" s="856"/>
      <c r="AM83" s="856"/>
      <c r="AN83" s="856"/>
      <c r="AO83" s="856"/>
      <c r="AP83" s="856"/>
      <c r="AQ83" s="856"/>
      <c r="AR83" s="856"/>
      <c r="AS83" s="856"/>
      <c r="AT83" s="856"/>
      <c r="AU83" s="856"/>
      <c r="AV83" s="856"/>
      <c r="AW83" s="856"/>
      <c r="AX83" s="856"/>
      <c r="AY83" s="856"/>
      <c r="AZ83" s="907"/>
      <c r="BA83" s="907"/>
      <c r="BB83" s="907"/>
      <c r="BC83" s="907"/>
      <c r="BD83" s="908"/>
      <c r="BE83" s="218"/>
      <c r="BF83" s="218"/>
      <c r="BG83" s="218"/>
      <c r="BH83" s="218"/>
      <c r="BI83" s="218"/>
      <c r="BJ83" s="218"/>
      <c r="BK83" s="218"/>
      <c r="BL83" s="218"/>
      <c r="BM83" s="218"/>
      <c r="BN83" s="218"/>
      <c r="BO83" s="218"/>
      <c r="BP83" s="218"/>
      <c r="BQ83" s="215">
        <v>77</v>
      </c>
      <c r="BR83" s="220"/>
      <c r="BS83" s="893"/>
      <c r="BT83" s="894"/>
      <c r="BU83" s="894"/>
      <c r="BV83" s="894"/>
      <c r="BW83" s="894"/>
      <c r="BX83" s="894"/>
      <c r="BY83" s="894"/>
      <c r="BZ83" s="894"/>
      <c r="CA83" s="894"/>
      <c r="CB83" s="894"/>
      <c r="CC83" s="894"/>
      <c r="CD83" s="894"/>
      <c r="CE83" s="894"/>
      <c r="CF83" s="894"/>
      <c r="CG83" s="895"/>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199"/>
    </row>
    <row r="84" spans="1:131" s="200" customFormat="1" ht="26.25" customHeight="1">
      <c r="A84" s="214">
        <v>17</v>
      </c>
      <c r="B84" s="903"/>
      <c r="C84" s="904"/>
      <c r="D84" s="904"/>
      <c r="E84" s="904"/>
      <c r="F84" s="904"/>
      <c r="G84" s="904"/>
      <c r="H84" s="904"/>
      <c r="I84" s="904"/>
      <c r="J84" s="904"/>
      <c r="K84" s="904"/>
      <c r="L84" s="904"/>
      <c r="M84" s="904"/>
      <c r="N84" s="904"/>
      <c r="O84" s="904"/>
      <c r="P84" s="905"/>
      <c r="Q84" s="906"/>
      <c r="R84" s="856"/>
      <c r="S84" s="856"/>
      <c r="T84" s="856"/>
      <c r="U84" s="856"/>
      <c r="V84" s="856"/>
      <c r="W84" s="856"/>
      <c r="X84" s="856"/>
      <c r="Y84" s="856"/>
      <c r="Z84" s="856"/>
      <c r="AA84" s="856"/>
      <c r="AB84" s="856"/>
      <c r="AC84" s="856"/>
      <c r="AD84" s="856"/>
      <c r="AE84" s="856"/>
      <c r="AF84" s="856"/>
      <c r="AG84" s="856"/>
      <c r="AH84" s="856"/>
      <c r="AI84" s="856"/>
      <c r="AJ84" s="856"/>
      <c r="AK84" s="856"/>
      <c r="AL84" s="856"/>
      <c r="AM84" s="856"/>
      <c r="AN84" s="856"/>
      <c r="AO84" s="856"/>
      <c r="AP84" s="856"/>
      <c r="AQ84" s="856"/>
      <c r="AR84" s="856"/>
      <c r="AS84" s="856"/>
      <c r="AT84" s="856"/>
      <c r="AU84" s="856"/>
      <c r="AV84" s="856"/>
      <c r="AW84" s="856"/>
      <c r="AX84" s="856"/>
      <c r="AY84" s="856"/>
      <c r="AZ84" s="907"/>
      <c r="BA84" s="907"/>
      <c r="BB84" s="907"/>
      <c r="BC84" s="907"/>
      <c r="BD84" s="908"/>
      <c r="BE84" s="218"/>
      <c r="BF84" s="218"/>
      <c r="BG84" s="218"/>
      <c r="BH84" s="218"/>
      <c r="BI84" s="218"/>
      <c r="BJ84" s="218"/>
      <c r="BK84" s="218"/>
      <c r="BL84" s="218"/>
      <c r="BM84" s="218"/>
      <c r="BN84" s="218"/>
      <c r="BO84" s="218"/>
      <c r="BP84" s="218"/>
      <c r="BQ84" s="215">
        <v>78</v>
      </c>
      <c r="BR84" s="220"/>
      <c r="BS84" s="893"/>
      <c r="BT84" s="894"/>
      <c r="BU84" s="894"/>
      <c r="BV84" s="894"/>
      <c r="BW84" s="894"/>
      <c r="BX84" s="894"/>
      <c r="BY84" s="894"/>
      <c r="BZ84" s="894"/>
      <c r="CA84" s="894"/>
      <c r="CB84" s="894"/>
      <c r="CC84" s="894"/>
      <c r="CD84" s="894"/>
      <c r="CE84" s="894"/>
      <c r="CF84" s="894"/>
      <c r="CG84" s="895"/>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199"/>
    </row>
    <row r="85" spans="1:131" s="200" customFormat="1" ht="26.25" customHeight="1">
      <c r="A85" s="214">
        <v>18</v>
      </c>
      <c r="B85" s="903"/>
      <c r="C85" s="904"/>
      <c r="D85" s="904"/>
      <c r="E85" s="904"/>
      <c r="F85" s="904"/>
      <c r="G85" s="904"/>
      <c r="H85" s="904"/>
      <c r="I85" s="904"/>
      <c r="J85" s="904"/>
      <c r="K85" s="904"/>
      <c r="L85" s="904"/>
      <c r="M85" s="904"/>
      <c r="N85" s="904"/>
      <c r="O85" s="904"/>
      <c r="P85" s="905"/>
      <c r="Q85" s="906"/>
      <c r="R85" s="856"/>
      <c r="S85" s="856"/>
      <c r="T85" s="856"/>
      <c r="U85" s="856"/>
      <c r="V85" s="856"/>
      <c r="W85" s="856"/>
      <c r="X85" s="856"/>
      <c r="Y85" s="856"/>
      <c r="Z85" s="856"/>
      <c r="AA85" s="856"/>
      <c r="AB85" s="856"/>
      <c r="AC85" s="856"/>
      <c r="AD85" s="856"/>
      <c r="AE85" s="856"/>
      <c r="AF85" s="856"/>
      <c r="AG85" s="856"/>
      <c r="AH85" s="856"/>
      <c r="AI85" s="856"/>
      <c r="AJ85" s="856"/>
      <c r="AK85" s="856"/>
      <c r="AL85" s="856"/>
      <c r="AM85" s="856"/>
      <c r="AN85" s="856"/>
      <c r="AO85" s="856"/>
      <c r="AP85" s="856"/>
      <c r="AQ85" s="856"/>
      <c r="AR85" s="856"/>
      <c r="AS85" s="856"/>
      <c r="AT85" s="856"/>
      <c r="AU85" s="856"/>
      <c r="AV85" s="856"/>
      <c r="AW85" s="856"/>
      <c r="AX85" s="856"/>
      <c r="AY85" s="856"/>
      <c r="AZ85" s="907"/>
      <c r="BA85" s="907"/>
      <c r="BB85" s="907"/>
      <c r="BC85" s="907"/>
      <c r="BD85" s="908"/>
      <c r="BE85" s="218"/>
      <c r="BF85" s="218"/>
      <c r="BG85" s="218"/>
      <c r="BH85" s="218"/>
      <c r="BI85" s="218"/>
      <c r="BJ85" s="218"/>
      <c r="BK85" s="218"/>
      <c r="BL85" s="218"/>
      <c r="BM85" s="218"/>
      <c r="BN85" s="218"/>
      <c r="BO85" s="218"/>
      <c r="BP85" s="218"/>
      <c r="BQ85" s="215">
        <v>79</v>
      </c>
      <c r="BR85" s="220"/>
      <c r="BS85" s="893"/>
      <c r="BT85" s="894"/>
      <c r="BU85" s="894"/>
      <c r="BV85" s="894"/>
      <c r="BW85" s="894"/>
      <c r="BX85" s="894"/>
      <c r="BY85" s="894"/>
      <c r="BZ85" s="894"/>
      <c r="CA85" s="894"/>
      <c r="CB85" s="894"/>
      <c r="CC85" s="894"/>
      <c r="CD85" s="894"/>
      <c r="CE85" s="894"/>
      <c r="CF85" s="894"/>
      <c r="CG85" s="895"/>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199"/>
    </row>
    <row r="86" spans="1:131" s="200" customFormat="1" ht="26.25" customHeight="1">
      <c r="A86" s="214">
        <v>19</v>
      </c>
      <c r="B86" s="903"/>
      <c r="C86" s="904"/>
      <c r="D86" s="904"/>
      <c r="E86" s="904"/>
      <c r="F86" s="904"/>
      <c r="G86" s="904"/>
      <c r="H86" s="904"/>
      <c r="I86" s="904"/>
      <c r="J86" s="904"/>
      <c r="K86" s="904"/>
      <c r="L86" s="904"/>
      <c r="M86" s="904"/>
      <c r="N86" s="904"/>
      <c r="O86" s="904"/>
      <c r="P86" s="905"/>
      <c r="Q86" s="906"/>
      <c r="R86" s="856"/>
      <c r="S86" s="856"/>
      <c r="T86" s="856"/>
      <c r="U86" s="856"/>
      <c r="V86" s="856"/>
      <c r="W86" s="856"/>
      <c r="X86" s="856"/>
      <c r="Y86" s="856"/>
      <c r="Z86" s="856"/>
      <c r="AA86" s="856"/>
      <c r="AB86" s="856"/>
      <c r="AC86" s="856"/>
      <c r="AD86" s="856"/>
      <c r="AE86" s="856"/>
      <c r="AF86" s="856"/>
      <c r="AG86" s="856"/>
      <c r="AH86" s="856"/>
      <c r="AI86" s="856"/>
      <c r="AJ86" s="856"/>
      <c r="AK86" s="856"/>
      <c r="AL86" s="856"/>
      <c r="AM86" s="856"/>
      <c r="AN86" s="856"/>
      <c r="AO86" s="856"/>
      <c r="AP86" s="856"/>
      <c r="AQ86" s="856"/>
      <c r="AR86" s="856"/>
      <c r="AS86" s="856"/>
      <c r="AT86" s="856"/>
      <c r="AU86" s="856"/>
      <c r="AV86" s="856"/>
      <c r="AW86" s="856"/>
      <c r="AX86" s="856"/>
      <c r="AY86" s="856"/>
      <c r="AZ86" s="907"/>
      <c r="BA86" s="907"/>
      <c r="BB86" s="907"/>
      <c r="BC86" s="907"/>
      <c r="BD86" s="908"/>
      <c r="BE86" s="218"/>
      <c r="BF86" s="218"/>
      <c r="BG86" s="218"/>
      <c r="BH86" s="218"/>
      <c r="BI86" s="218"/>
      <c r="BJ86" s="218"/>
      <c r="BK86" s="218"/>
      <c r="BL86" s="218"/>
      <c r="BM86" s="218"/>
      <c r="BN86" s="218"/>
      <c r="BO86" s="218"/>
      <c r="BP86" s="218"/>
      <c r="BQ86" s="215">
        <v>80</v>
      </c>
      <c r="BR86" s="220"/>
      <c r="BS86" s="893"/>
      <c r="BT86" s="894"/>
      <c r="BU86" s="894"/>
      <c r="BV86" s="894"/>
      <c r="BW86" s="894"/>
      <c r="BX86" s="894"/>
      <c r="BY86" s="894"/>
      <c r="BZ86" s="894"/>
      <c r="CA86" s="894"/>
      <c r="CB86" s="894"/>
      <c r="CC86" s="894"/>
      <c r="CD86" s="894"/>
      <c r="CE86" s="894"/>
      <c r="CF86" s="894"/>
      <c r="CG86" s="895"/>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199"/>
    </row>
    <row r="87" spans="1:131" s="200" customFormat="1" ht="26.25" customHeight="1">
      <c r="A87" s="222">
        <v>20</v>
      </c>
      <c r="B87" s="913"/>
      <c r="C87" s="914"/>
      <c r="D87" s="914"/>
      <c r="E87" s="914"/>
      <c r="F87" s="914"/>
      <c r="G87" s="914"/>
      <c r="H87" s="914"/>
      <c r="I87" s="914"/>
      <c r="J87" s="914"/>
      <c r="K87" s="914"/>
      <c r="L87" s="914"/>
      <c r="M87" s="914"/>
      <c r="N87" s="914"/>
      <c r="O87" s="914"/>
      <c r="P87" s="915"/>
      <c r="Q87" s="916"/>
      <c r="R87" s="917"/>
      <c r="S87" s="917"/>
      <c r="T87" s="917"/>
      <c r="U87" s="917"/>
      <c r="V87" s="917"/>
      <c r="W87" s="917"/>
      <c r="X87" s="917"/>
      <c r="Y87" s="917"/>
      <c r="Z87" s="917"/>
      <c r="AA87" s="917"/>
      <c r="AB87" s="917"/>
      <c r="AC87" s="917"/>
      <c r="AD87" s="917"/>
      <c r="AE87" s="917"/>
      <c r="AF87" s="917"/>
      <c r="AG87" s="917"/>
      <c r="AH87" s="917"/>
      <c r="AI87" s="917"/>
      <c r="AJ87" s="917"/>
      <c r="AK87" s="917"/>
      <c r="AL87" s="917"/>
      <c r="AM87" s="917"/>
      <c r="AN87" s="917"/>
      <c r="AO87" s="917"/>
      <c r="AP87" s="917"/>
      <c r="AQ87" s="917"/>
      <c r="AR87" s="917"/>
      <c r="AS87" s="917"/>
      <c r="AT87" s="917"/>
      <c r="AU87" s="917"/>
      <c r="AV87" s="917"/>
      <c r="AW87" s="917"/>
      <c r="AX87" s="917"/>
      <c r="AY87" s="917"/>
      <c r="AZ87" s="918"/>
      <c r="BA87" s="918"/>
      <c r="BB87" s="918"/>
      <c r="BC87" s="918"/>
      <c r="BD87" s="919"/>
      <c r="BE87" s="218"/>
      <c r="BF87" s="218"/>
      <c r="BG87" s="218"/>
      <c r="BH87" s="218"/>
      <c r="BI87" s="218"/>
      <c r="BJ87" s="218"/>
      <c r="BK87" s="218"/>
      <c r="BL87" s="218"/>
      <c r="BM87" s="218"/>
      <c r="BN87" s="218"/>
      <c r="BO87" s="218"/>
      <c r="BP87" s="218"/>
      <c r="BQ87" s="215">
        <v>81</v>
      </c>
      <c r="BR87" s="220"/>
      <c r="BS87" s="893"/>
      <c r="BT87" s="894"/>
      <c r="BU87" s="894"/>
      <c r="BV87" s="894"/>
      <c r="BW87" s="894"/>
      <c r="BX87" s="894"/>
      <c r="BY87" s="894"/>
      <c r="BZ87" s="894"/>
      <c r="CA87" s="894"/>
      <c r="CB87" s="894"/>
      <c r="CC87" s="894"/>
      <c r="CD87" s="894"/>
      <c r="CE87" s="894"/>
      <c r="CF87" s="894"/>
      <c r="CG87" s="895"/>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199"/>
    </row>
    <row r="88" spans="1:131" s="200" customFormat="1" ht="26.25" customHeight="1" thickBot="1">
      <c r="A88" s="217" t="s">
        <v>368</v>
      </c>
      <c r="B88" s="810" t="s">
        <v>400</v>
      </c>
      <c r="C88" s="811"/>
      <c r="D88" s="811"/>
      <c r="E88" s="811"/>
      <c r="F88" s="811"/>
      <c r="G88" s="811"/>
      <c r="H88" s="811"/>
      <c r="I88" s="811"/>
      <c r="J88" s="811"/>
      <c r="K88" s="811"/>
      <c r="L88" s="811"/>
      <c r="M88" s="811"/>
      <c r="N88" s="811"/>
      <c r="O88" s="811"/>
      <c r="P88" s="812"/>
      <c r="Q88" s="868"/>
      <c r="R88" s="869"/>
      <c r="S88" s="869"/>
      <c r="T88" s="869"/>
      <c r="U88" s="869"/>
      <c r="V88" s="869"/>
      <c r="W88" s="869"/>
      <c r="X88" s="869"/>
      <c r="Y88" s="869"/>
      <c r="Z88" s="869"/>
      <c r="AA88" s="869"/>
      <c r="AB88" s="869"/>
      <c r="AC88" s="869"/>
      <c r="AD88" s="869"/>
      <c r="AE88" s="869"/>
      <c r="AF88" s="872">
        <v>5915</v>
      </c>
      <c r="AG88" s="872"/>
      <c r="AH88" s="872"/>
      <c r="AI88" s="872"/>
      <c r="AJ88" s="872"/>
      <c r="AK88" s="869"/>
      <c r="AL88" s="869"/>
      <c r="AM88" s="869"/>
      <c r="AN88" s="869"/>
      <c r="AO88" s="869"/>
      <c r="AP88" s="872">
        <v>17986</v>
      </c>
      <c r="AQ88" s="872"/>
      <c r="AR88" s="872"/>
      <c r="AS88" s="872"/>
      <c r="AT88" s="872"/>
      <c r="AU88" s="872">
        <v>232</v>
      </c>
      <c r="AV88" s="872"/>
      <c r="AW88" s="872"/>
      <c r="AX88" s="872"/>
      <c r="AY88" s="872"/>
      <c r="AZ88" s="877"/>
      <c r="BA88" s="877"/>
      <c r="BB88" s="877"/>
      <c r="BC88" s="877"/>
      <c r="BD88" s="878"/>
      <c r="BE88" s="218"/>
      <c r="BF88" s="218"/>
      <c r="BG88" s="218"/>
      <c r="BH88" s="218"/>
      <c r="BI88" s="218"/>
      <c r="BJ88" s="218"/>
      <c r="BK88" s="218"/>
      <c r="BL88" s="218"/>
      <c r="BM88" s="218"/>
      <c r="BN88" s="218"/>
      <c r="BO88" s="218"/>
      <c r="BP88" s="218"/>
      <c r="BQ88" s="215">
        <v>82</v>
      </c>
      <c r="BR88" s="220"/>
      <c r="BS88" s="893"/>
      <c r="BT88" s="894"/>
      <c r="BU88" s="894"/>
      <c r="BV88" s="894"/>
      <c r="BW88" s="894"/>
      <c r="BX88" s="894"/>
      <c r="BY88" s="894"/>
      <c r="BZ88" s="894"/>
      <c r="CA88" s="894"/>
      <c r="CB88" s="894"/>
      <c r="CC88" s="894"/>
      <c r="CD88" s="894"/>
      <c r="CE88" s="894"/>
      <c r="CF88" s="894"/>
      <c r="CG88" s="895"/>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93"/>
      <c r="BT89" s="894"/>
      <c r="BU89" s="894"/>
      <c r="BV89" s="894"/>
      <c r="BW89" s="894"/>
      <c r="BX89" s="894"/>
      <c r="BY89" s="894"/>
      <c r="BZ89" s="894"/>
      <c r="CA89" s="894"/>
      <c r="CB89" s="894"/>
      <c r="CC89" s="894"/>
      <c r="CD89" s="894"/>
      <c r="CE89" s="894"/>
      <c r="CF89" s="894"/>
      <c r="CG89" s="895"/>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93"/>
      <c r="BT90" s="894"/>
      <c r="BU90" s="894"/>
      <c r="BV90" s="894"/>
      <c r="BW90" s="894"/>
      <c r="BX90" s="894"/>
      <c r="BY90" s="894"/>
      <c r="BZ90" s="894"/>
      <c r="CA90" s="894"/>
      <c r="CB90" s="894"/>
      <c r="CC90" s="894"/>
      <c r="CD90" s="894"/>
      <c r="CE90" s="894"/>
      <c r="CF90" s="894"/>
      <c r="CG90" s="895"/>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93"/>
      <c r="BT91" s="894"/>
      <c r="BU91" s="894"/>
      <c r="BV91" s="894"/>
      <c r="BW91" s="894"/>
      <c r="BX91" s="894"/>
      <c r="BY91" s="894"/>
      <c r="BZ91" s="894"/>
      <c r="CA91" s="894"/>
      <c r="CB91" s="894"/>
      <c r="CC91" s="894"/>
      <c r="CD91" s="894"/>
      <c r="CE91" s="894"/>
      <c r="CF91" s="894"/>
      <c r="CG91" s="895"/>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93"/>
      <c r="BT92" s="894"/>
      <c r="BU92" s="894"/>
      <c r="BV92" s="894"/>
      <c r="BW92" s="894"/>
      <c r="BX92" s="894"/>
      <c r="BY92" s="894"/>
      <c r="BZ92" s="894"/>
      <c r="CA92" s="894"/>
      <c r="CB92" s="894"/>
      <c r="CC92" s="894"/>
      <c r="CD92" s="894"/>
      <c r="CE92" s="894"/>
      <c r="CF92" s="894"/>
      <c r="CG92" s="895"/>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93"/>
      <c r="BT93" s="894"/>
      <c r="BU93" s="894"/>
      <c r="BV93" s="894"/>
      <c r="BW93" s="894"/>
      <c r="BX93" s="894"/>
      <c r="BY93" s="894"/>
      <c r="BZ93" s="894"/>
      <c r="CA93" s="894"/>
      <c r="CB93" s="894"/>
      <c r="CC93" s="894"/>
      <c r="CD93" s="894"/>
      <c r="CE93" s="894"/>
      <c r="CF93" s="894"/>
      <c r="CG93" s="895"/>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93"/>
      <c r="BT94" s="894"/>
      <c r="BU94" s="894"/>
      <c r="BV94" s="894"/>
      <c r="BW94" s="894"/>
      <c r="BX94" s="894"/>
      <c r="BY94" s="894"/>
      <c r="BZ94" s="894"/>
      <c r="CA94" s="894"/>
      <c r="CB94" s="894"/>
      <c r="CC94" s="894"/>
      <c r="CD94" s="894"/>
      <c r="CE94" s="894"/>
      <c r="CF94" s="894"/>
      <c r="CG94" s="895"/>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93"/>
      <c r="BT95" s="894"/>
      <c r="BU95" s="894"/>
      <c r="BV95" s="894"/>
      <c r="BW95" s="894"/>
      <c r="BX95" s="894"/>
      <c r="BY95" s="894"/>
      <c r="BZ95" s="894"/>
      <c r="CA95" s="894"/>
      <c r="CB95" s="894"/>
      <c r="CC95" s="894"/>
      <c r="CD95" s="894"/>
      <c r="CE95" s="894"/>
      <c r="CF95" s="894"/>
      <c r="CG95" s="895"/>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93"/>
      <c r="BT96" s="894"/>
      <c r="BU96" s="894"/>
      <c r="BV96" s="894"/>
      <c r="BW96" s="894"/>
      <c r="BX96" s="894"/>
      <c r="BY96" s="894"/>
      <c r="BZ96" s="894"/>
      <c r="CA96" s="894"/>
      <c r="CB96" s="894"/>
      <c r="CC96" s="894"/>
      <c r="CD96" s="894"/>
      <c r="CE96" s="894"/>
      <c r="CF96" s="894"/>
      <c r="CG96" s="895"/>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93"/>
      <c r="BT97" s="894"/>
      <c r="BU97" s="894"/>
      <c r="BV97" s="894"/>
      <c r="BW97" s="894"/>
      <c r="BX97" s="894"/>
      <c r="BY97" s="894"/>
      <c r="BZ97" s="894"/>
      <c r="CA97" s="894"/>
      <c r="CB97" s="894"/>
      <c r="CC97" s="894"/>
      <c r="CD97" s="894"/>
      <c r="CE97" s="894"/>
      <c r="CF97" s="894"/>
      <c r="CG97" s="895"/>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93"/>
      <c r="BT98" s="894"/>
      <c r="BU98" s="894"/>
      <c r="BV98" s="894"/>
      <c r="BW98" s="894"/>
      <c r="BX98" s="894"/>
      <c r="BY98" s="894"/>
      <c r="BZ98" s="894"/>
      <c r="CA98" s="894"/>
      <c r="CB98" s="894"/>
      <c r="CC98" s="894"/>
      <c r="CD98" s="894"/>
      <c r="CE98" s="894"/>
      <c r="CF98" s="894"/>
      <c r="CG98" s="895"/>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93"/>
      <c r="BT99" s="894"/>
      <c r="BU99" s="894"/>
      <c r="BV99" s="894"/>
      <c r="BW99" s="894"/>
      <c r="BX99" s="894"/>
      <c r="BY99" s="894"/>
      <c r="BZ99" s="894"/>
      <c r="CA99" s="894"/>
      <c r="CB99" s="894"/>
      <c r="CC99" s="894"/>
      <c r="CD99" s="894"/>
      <c r="CE99" s="894"/>
      <c r="CF99" s="894"/>
      <c r="CG99" s="895"/>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93"/>
      <c r="BT100" s="894"/>
      <c r="BU100" s="894"/>
      <c r="BV100" s="894"/>
      <c r="BW100" s="894"/>
      <c r="BX100" s="894"/>
      <c r="BY100" s="894"/>
      <c r="BZ100" s="894"/>
      <c r="CA100" s="894"/>
      <c r="CB100" s="894"/>
      <c r="CC100" s="894"/>
      <c r="CD100" s="894"/>
      <c r="CE100" s="894"/>
      <c r="CF100" s="894"/>
      <c r="CG100" s="895"/>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93"/>
      <c r="BT101" s="894"/>
      <c r="BU101" s="894"/>
      <c r="BV101" s="894"/>
      <c r="BW101" s="894"/>
      <c r="BX101" s="894"/>
      <c r="BY101" s="894"/>
      <c r="BZ101" s="894"/>
      <c r="CA101" s="894"/>
      <c r="CB101" s="894"/>
      <c r="CC101" s="894"/>
      <c r="CD101" s="894"/>
      <c r="CE101" s="894"/>
      <c r="CF101" s="894"/>
      <c r="CG101" s="895"/>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401</v>
      </c>
      <c r="BS102" s="811"/>
      <c r="BT102" s="811"/>
      <c r="BU102" s="811"/>
      <c r="BV102" s="811"/>
      <c r="BW102" s="811"/>
      <c r="BX102" s="811"/>
      <c r="BY102" s="811"/>
      <c r="BZ102" s="811"/>
      <c r="CA102" s="811"/>
      <c r="CB102" s="811"/>
      <c r="CC102" s="811"/>
      <c r="CD102" s="811"/>
      <c r="CE102" s="811"/>
      <c r="CF102" s="811"/>
      <c r="CG102" s="812"/>
      <c r="CH102" s="920"/>
      <c r="CI102" s="921"/>
      <c r="CJ102" s="921"/>
      <c r="CK102" s="921"/>
      <c r="CL102" s="922"/>
      <c r="CM102" s="920"/>
      <c r="CN102" s="921"/>
      <c r="CO102" s="921"/>
      <c r="CP102" s="921"/>
      <c r="CQ102" s="922"/>
      <c r="CR102" s="923">
        <v>91</v>
      </c>
      <c r="CS102" s="880"/>
      <c r="CT102" s="880"/>
      <c r="CU102" s="880"/>
      <c r="CV102" s="924"/>
      <c r="CW102" s="923">
        <v>135</v>
      </c>
      <c r="CX102" s="880"/>
      <c r="CY102" s="880"/>
      <c r="CZ102" s="880"/>
      <c r="DA102" s="924"/>
      <c r="DB102" s="923">
        <v>0</v>
      </c>
      <c r="DC102" s="880"/>
      <c r="DD102" s="880"/>
      <c r="DE102" s="880"/>
      <c r="DF102" s="924"/>
      <c r="DG102" s="923">
        <v>0</v>
      </c>
      <c r="DH102" s="880"/>
      <c r="DI102" s="880"/>
      <c r="DJ102" s="880"/>
      <c r="DK102" s="924"/>
      <c r="DL102" s="923">
        <v>38</v>
      </c>
      <c r="DM102" s="880"/>
      <c r="DN102" s="880"/>
      <c r="DO102" s="880"/>
      <c r="DP102" s="924"/>
      <c r="DQ102" s="923">
        <v>34</v>
      </c>
      <c r="DR102" s="880"/>
      <c r="DS102" s="880"/>
      <c r="DT102" s="880"/>
      <c r="DU102" s="924"/>
      <c r="DV102" s="947"/>
      <c r="DW102" s="948"/>
      <c r="DX102" s="948"/>
      <c r="DY102" s="948"/>
      <c r="DZ102" s="949"/>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50" t="s">
        <v>402</v>
      </c>
      <c r="BR103" s="950"/>
      <c r="BS103" s="950"/>
      <c r="BT103" s="950"/>
      <c r="BU103" s="950"/>
      <c r="BV103" s="950"/>
      <c r="BW103" s="950"/>
      <c r="BX103" s="950"/>
      <c r="BY103" s="950"/>
      <c r="BZ103" s="950"/>
      <c r="CA103" s="950"/>
      <c r="CB103" s="950"/>
      <c r="CC103" s="950"/>
      <c r="CD103" s="950"/>
      <c r="CE103" s="950"/>
      <c r="CF103" s="950"/>
      <c r="CG103" s="950"/>
      <c r="CH103" s="950"/>
      <c r="CI103" s="950"/>
      <c r="CJ103" s="950"/>
      <c r="CK103" s="950"/>
      <c r="CL103" s="950"/>
      <c r="CM103" s="950"/>
      <c r="CN103" s="950"/>
      <c r="CO103" s="950"/>
      <c r="CP103" s="950"/>
      <c r="CQ103" s="950"/>
      <c r="CR103" s="950"/>
      <c r="CS103" s="950"/>
      <c r="CT103" s="950"/>
      <c r="CU103" s="950"/>
      <c r="CV103" s="950"/>
      <c r="CW103" s="950"/>
      <c r="CX103" s="950"/>
      <c r="CY103" s="950"/>
      <c r="CZ103" s="950"/>
      <c r="DA103" s="950"/>
      <c r="DB103" s="950"/>
      <c r="DC103" s="950"/>
      <c r="DD103" s="950"/>
      <c r="DE103" s="950"/>
      <c r="DF103" s="950"/>
      <c r="DG103" s="950"/>
      <c r="DH103" s="950"/>
      <c r="DI103" s="950"/>
      <c r="DJ103" s="950"/>
      <c r="DK103" s="950"/>
      <c r="DL103" s="950"/>
      <c r="DM103" s="950"/>
      <c r="DN103" s="950"/>
      <c r="DO103" s="950"/>
      <c r="DP103" s="950"/>
      <c r="DQ103" s="950"/>
      <c r="DR103" s="950"/>
      <c r="DS103" s="950"/>
      <c r="DT103" s="950"/>
      <c r="DU103" s="950"/>
      <c r="DV103" s="950"/>
      <c r="DW103" s="950"/>
      <c r="DX103" s="950"/>
      <c r="DY103" s="950"/>
      <c r="DZ103" s="950"/>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51" t="s">
        <v>403</v>
      </c>
      <c r="BR104" s="951"/>
      <c r="BS104" s="951"/>
      <c r="BT104" s="951"/>
      <c r="BU104" s="951"/>
      <c r="BV104" s="951"/>
      <c r="BW104" s="951"/>
      <c r="BX104" s="951"/>
      <c r="BY104" s="951"/>
      <c r="BZ104" s="951"/>
      <c r="CA104" s="951"/>
      <c r="CB104" s="951"/>
      <c r="CC104" s="951"/>
      <c r="CD104" s="951"/>
      <c r="CE104" s="951"/>
      <c r="CF104" s="951"/>
      <c r="CG104" s="951"/>
      <c r="CH104" s="951"/>
      <c r="CI104" s="951"/>
      <c r="CJ104" s="951"/>
      <c r="CK104" s="951"/>
      <c r="CL104" s="951"/>
      <c r="CM104" s="951"/>
      <c r="CN104" s="951"/>
      <c r="CO104" s="951"/>
      <c r="CP104" s="951"/>
      <c r="CQ104" s="951"/>
      <c r="CR104" s="951"/>
      <c r="CS104" s="951"/>
      <c r="CT104" s="951"/>
      <c r="CU104" s="951"/>
      <c r="CV104" s="951"/>
      <c r="CW104" s="951"/>
      <c r="CX104" s="951"/>
      <c r="CY104" s="951"/>
      <c r="CZ104" s="951"/>
      <c r="DA104" s="951"/>
      <c r="DB104" s="951"/>
      <c r="DC104" s="951"/>
      <c r="DD104" s="951"/>
      <c r="DE104" s="951"/>
      <c r="DF104" s="951"/>
      <c r="DG104" s="951"/>
      <c r="DH104" s="951"/>
      <c r="DI104" s="951"/>
      <c r="DJ104" s="951"/>
      <c r="DK104" s="951"/>
      <c r="DL104" s="951"/>
      <c r="DM104" s="951"/>
      <c r="DN104" s="951"/>
      <c r="DO104" s="951"/>
      <c r="DP104" s="951"/>
      <c r="DQ104" s="951"/>
      <c r="DR104" s="951"/>
      <c r="DS104" s="951"/>
      <c r="DT104" s="951"/>
      <c r="DU104" s="951"/>
      <c r="DV104" s="951"/>
      <c r="DW104" s="951"/>
      <c r="DX104" s="951"/>
      <c r="DY104" s="951"/>
      <c r="DZ104" s="951"/>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52" t="s">
        <v>406</v>
      </c>
      <c r="B108" s="953"/>
      <c r="C108" s="953"/>
      <c r="D108" s="953"/>
      <c r="E108" s="953"/>
      <c r="F108" s="953"/>
      <c r="G108" s="953"/>
      <c r="H108" s="953"/>
      <c r="I108" s="953"/>
      <c r="J108" s="953"/>
      <c r="K108" s="953"/>
      <c r="L108" s="953"/>
      <c r="M108" s="953"/>
      <c r="N108" s="953"/>
      <c r="O108" s="953"/>
      <c r="P108" s="953"/>
      <c r="Q108" s="953"/>
      <c r="R108" s="953"/>
      <c r="S108" s="953"/>
      <c r="T108" s="953"/>
      <c r="U108" s="953"/>
      <c r="V108" s="953"/>
      <c r="W108" s="953"/>
      <c r="X108" s="953"/>
      <c r="Y108" s="953"/>
      <c r="Z108" s="953"/>
      <c r="AA108" s="953"/>
      <c r="AB108" s="953"/>
      <c r="AC108" s="953"/>
      <c r="AD108" s="953"/>
      <c r="AE108" s="953"/>
      <c r="AF108" s="953"/>
      <c r="AG108" s="953"/>
      <c r="AH108" s="953"/>
      <c r="AI108" s="953"/>
      <c r="AJ108" s="953"/>
      <c r="AK108" s="953"/>
      <c r="AL108" s="953"/>
      <c r="AM108" s="953"/>
      <c r="AN108" s="953"/>
      <c r="AO108" s="953"/>
      <c r="AP108" s="953"/>
      <c r="AQ108" s="953"/>
      <c r="AR108" s="953"/>
      <c r="AS108" s="953"/>
      <c r="AT108" s="954"/>
      <c r="AU108" s="952" t="s">
        <v>407</v>
      </c>
      <c r="AV108" s="953"/>
      <c r="AW108" s="953"/>
      <c r="AX108" s="953"/>
      <c r="AY108" s="953"/>
      <c r="AZ108" s="953"/>
      <c r="BA108" s="953"/>
      <c r="BB108" s="953"/>
      <c r="BC108" s="953"/>
      <c r="BD108" s="953"/>
      <c r="BE108" s="953"/>
      <c r="BF108" s="953"/>
      <c r="BG108" s="953"/>
      <c r="BH108" s="953"/>
      <c r="BI108" s="953"/>
      <c r="BJ108" s="953"/>
      <c r="BK108" s="953"/>
      <c r="BL108" s="953"/>
      <c r="BM108" s="953"/>
      <c r="BN108" s="953"/>
      <c r="BO108" s="953"/>
      <c r="BP108" s="953"/>
      <c r="BQ108" s="953"/>
      <c r="BR108" s="953"/>
      <c r="BS108" s="953"/>
      <c r="BT108" s="953"/>
      <c r="BU108" s="953"/>
      <c r="BV108" s="953"/>
      <c r="BW108" s="953"/>
      <c r="BX108" s="953"/>
      <c r="BY108" s="953"/>
      <c r="BZ108" s="953"/>
      <c r="CA108" s="953"/>
      <c r="CB108" s="953"/>
      <c r="CC108" s="953"/>
      <c r="CD108" s="953"/>
      <c r="CE108" s="953"/>
      <c r="CF108" s="953"/>
      <c r="CG108" s="953"/>
      <c r="CH108" s="953"/>
      <c r="CI108" s="953"/>
      <c r="CJ108" s="953"/>
      <c r="CK108" s="953"/>
      <c r="CL108" s="953"/>
      <c r="CM108" s="953"/>
      <c r="CN108" s="953"/>
      <c r="CO108" s="953"/>
      <c r="CP108" s="953"/>
      <c r="CQ108" s="953"/>
      <c r="CR108" s="953"/>
      <c r="CS108" s="953"/>
      <c r="CT108" s="953"/>
      <c r="CU108" s="953"/>
      <c r="CV108" s="953"/>
      <c r="CW108" s="953"/>
      <c r="CX108" s="953"/>
      <c r="CY108" s="953"/>
      <c r="CZ108" s="953"/>
      <c r="DA108" s="953"/>
      <c r="DB108" s="953"/>
      <c r="DC108" s="953"/>
      <c r="DD108" s="953"/>
      <c r="DE108" s="953"/>
      <c r="DF108" s="953"/>
      <c r="DG108" s="953"/>
      <c r="DH108" s="953"/>
      <c r="DI108" s="953"/>
      <c r="DJ108" s="953"/>
      <c r="DK108" s="953"/>
      <c r="DL108" s="953"/>
      <c r="DM108" s="953"/>
      <c r="DN108" s="953"/>
      <c r="DO108" s="953"/>
      <c r="DP108" s="953"/>
      <c r="DQ108" s="953"/>
      <c r="DR108" s="953"/>
      <c r="DS108" s="953"/>
      <c r="DT108" s="953"/>
      <c r="DU108" s="953"/>
      <c r="DV108" s="953"/>
      <c r="DW108" s="953"/>
      <c r="DX108" s="953"/>
      <c r="DY108" s="953"/>
      <c r="DZ108" s="954"/>
    </row>
    <row r="109" spans="1:131" s="199" customFormat="1" ht="26.25" customHeight="1">
      <c r="A109" s="945" t="s">
        <v>408</v>
      </c>
      <c r="B109" s="926"/>
      <c r="C109" s="926"/>
      <c r="D109" s="926"/>
      <c r="E109" s="926"/>
      <c r="F109" s="926"/>
      <c r="G109" s="926"/>
      <c r="H109" s="926"/>
      <c r="I109" s="926"/>
      <c r="J109" s="926"/>
      <c r="K109" s="926"/>
      <c r="L109" s="926"/>
      <c r="M109" s="926"/>
      <c r="N109" s="926"/>
      <c r="O109" s="926"/>
      <c r="P109" s="926"/>
      <c r="Q109" s="926"/>
      <c r="R109" s="926"/>
      <c r="S109" s="926"/>
      <c r="T109" s="926"/>
      <c r="U109" s="926"/>
      <c r="V109" s="926"/>
      <c r="W109" s="926"/>
      <c r="X109" s="926"/>
      <c r="Y109" s="926"/>
      <c r="Z109" s="927"/>
      <c r="AA109" s="925" t="s">
        <v>409</v>
      </c>
      <c r="AB109" s="926"/>
      <c r="AC109" s="926"/>
      <c r="AD109" s="926"/>
      <c r="AE109" s="927"/>
      <c r="AF109" s="925" t="s">
        <v>286</v>
      </c>
      <c r="AG109" s="926"/>
      <c r="AH109" s="926"/>
      <c r="AI109" s="926"/>
      <c r="AJ109" s="927"/>
      <c r="AK109" s="925" t="s">
        <v>285</v>
      </c>
      <c r="AL109" s="926"/>
      <c r="AM109" s="926"/>
      <c r="AN109" s="926"/>
      <c r="AO109" s="927"/>
      <c r="AP109" s="925" t="s">
        <v>410</v>
      </c>
      <c r="AQ109" s="926"/>
      <c r="AR109" s="926"/>
      <c r="AS109" s="926"/>
      <c r="AT109" s="928"/>
      <c r="AU109" s="945" t="s">
        <v>408</v>
      </c>
      <c r="AV109" s="926"/>
      <c r="AW109" s="926"/>
      <c r="AX109" s="926"/>
      <c r="AY109" s="926"/>
      <c r="AZ109" s="926"/>
      <c r="BA109" s="926"/>
      <c r="BB109" s="926"/>
      <c r="BC109" s="926"/>
      <c r="BD109" s="926"/>
      <c r="BE109" s="926"/>
      <c r="BF109" s="926"/>
      <c r="BG109" s="926"/>
      <c r="BH109" s="926"/>
      <c r="BI109" s="926"/>
      <c r="BJ109" s="926"/>
      <c r="BK109" s="926"/>
      <c r="BL109" s="926"/>
      <c r="BM109" s="926"/>
      <c r="BN109" s="926"/>
      <c r="BO109" s="926"/>
      <c r="BP109" s="927"/>
      <c r="BQ109" s="925" t="s">
        <v>409</v>
      </c>
      <c r="BR109" s="926"/>
      <c r="BS109" s="926"/>
      <c r="BT109" s="926"/>
      <c r="BU109" s="927"/>
      <c r="BV109" s="925" t="s">
        <v>286</v>
      </c>
      <c r="BW109" s="926"/>
      <c r="BX109" s="926"/>
      <c r="BY109" s="926"/>
      <c r="BZ109" s="927"/>
      <c r="CA109" s="925" t="s">
        <v>285</v>
      </c>
      <c r="CB109" s="926"/>
      <c r="CC109" s="926"/>
      <c r="CD109" s="926"/>
      <c r="CE109" s="927"/>
      <c r="CF109" s="946" t="s">
        <v>410</v>
      </c>
      <c r="CG109" s="946"/>
      <c r="CH109" s="946"/>
      <c r="CI109" s="946"/>
      <c r="CJ109" s="946"/>
      <c r="CK109" s="925" t="s">
        <v>411</v>
      </c>
      <c r="CL109" s="926"/>
      <c r="CM109" s="926"/>
      <c r="CN109" s="926"/>
      <c r="CO109" s="926"/>
      <c r="CP109" s="926"/>
      <c r="CQ109" s="926"/>
      <c r="CR109" s="926"/>
      <c r="CS109" s="926"/>
      <c r="CT109" s="926"/>
      <c r="CU109" s="926"/>
      <c r="CV109" s="926"/>
      <c r="CW109" s="926"/>
      <c r="CX109" s="926"/>
      <c r="CY109" s="926"/>
      <c r="CZ109" s="926"/>
      <c r="DA109" s="926"/>
      <c r="DB109" s="926"/>
      <c r="DC109" s="926"/>
      <c r="DD109" s="926"/>
      <c r="DE109" s="926"/>
      <c r="DF109" s="927"/>
      <c r="DG109" s="925" t="s">
        <v>409</v>
      </c>
      <c r="DH109" s="926"/>
      <c r="DI109" s="926"/>
      <c r="DJ109" s="926"/>
      <c r="DK109" s="927"/>
      <c r="DL109" s="925" t="s">
        <v>286</v>
      </c>
      <c r="DM109" s="926"/>
      <c r="DN109" s="926"/>
      <c r="DO109" s="926"/>
      <c r="DP109" s="927"/>
      <c r="DQ109" s="925" t="s">
        <v>285</v>
      </c>
      <c r="DR109" s="926"/>
      <c r="DS109" s="926"/>
      <c r="DT109" s="926"/>
      <c r="DU109" s="927"/>
      <c r="DV109" s="925" t="s">
        <v>410</v>
      </c>
      <c r="DW109" s="926"/>
      <c r="DX109" s="926"/>
      <c r="DY109" s="926"/>
      <c r="DZ109" s="928"/>
    </row>
    <row r="110" spans="1:131" s="199" customFormat="1" ht="26.25" customHeight="1">
      <c r="A110" s="929" t="s">
        <v>412</v>
      </c>
      <c r="B110" s="930"/>
      <c r="C110" s="930"/>
      <c r="D110" s="930"/>
      <c r="E110" s="930"/>
      <c r="F110" s="930"/>
      <c r="G110" s="930"/>
      <c r="H110" s="930"/>
      <c r="I110" s="930"/>
      <c r="J110" s="930"/>
      <c r="K110" s="930"/>
      <c r="L110" s="930"/>
      <c r="M110" s="930"/>
      <c r="N110" s="930"/>
      <c r="O110" s="930"/>
      <c r="P110" s="930"/>
      <c r="Q110" s="930"/>
      <c r="R110" s="930"/>
      <c r="S110" s="930"/>
      <c r="T110" s="930"/>
      <c r="U110" s="930"/>
      <c r="V110" s="930"/>
      <c r="W110" s="930"/>
      <c r="X110" s="930"/>
      <c r="Y110" s="930"/>
      <c r="Z110" s="931"/>
      <c r="AA110" s="932">
        <v>5809416</v>
      </c>
      <c r="AB110" s="933"/>
      <c r="AC110" s="933"/>
      <c r="AD110" s="933"/>
      <c r="AE110" s="934"/>
      <c r="AF110" s="935">
        <v>6358301</v>
      </c>
      <c r="AG110" s="933"/>
      <c r="AH110" s="933"/>
      <c r="AI110" s="933"/>
      <c r="AJ110" s="934"/>
      <c r="AK110" s="935">
        <v>6698021</v>
      </c>
      <c r="AL110" s="933"/>
      <c r="AM110" s="933"/>
      <c r="AN110" s="933"/>
      <c r="AO110" s="934"/>
      <c r="AP110" s="936">
        <v>32.799999999999997</v>
      </c>
      <c r="AQ110" s="937"/>
      <c r="AR110" s="937"/>
      <c r="AS110" s="937"/>
      <c r="AT110" s="938"/>
      <c r="AU110" s="939" t="s">
        <v>61</v>
      </c>
      <c r="AV110" s="940"/>
      <c r="AW110" s="940"/>
      <c r="AX110" s="940"/>
      <c r="AY110" s="940"/>
      <c r="AZ110" s="981" t="s">
        <v>413</v>
      </c>
      <c r="BA110" s="930"/>
      <c r="BB110" s="930"/>
      <c r="BC110" s="930"/>
      <c r="BD110" s="930"/>
      <c r="BE110" s="930"/>
      <c r="BF110" s="930"/>
      <c r="BG110" s="930"/>
      <c r="BH110" s="930"/>
      <c r="BI110" s="930"/>
      <c r="BJ110" s="930"/>
      <c r="BK110" s="930"/>
      <c r="BL110" s="930"/>
      <c r="BM110" s="930"/>
      <c r="BN110" s="930"/>
      <c r="BO110" s="930"/>
      <c r="BP110" s="931"/>
      <c r="BQ110" s="967">
        <v>70810815</v>
      </c>
      <c r="BR110" s="968"/>
      <c r="BS110" s="968"/>
      <c r="BT110" s="968"/>
      <c r="BU110" s="968"/>
      <c r="BV110" s="968">
        <v>72271668</v>
      </c>
      <c r="BW110" s="968"/>
      <c r="BX110" s="968"/>
      <c r="BY110" s="968"/>
      <c r="BZ110" s="968"/>
      <c r="CA110" s="968">
        <v>70409712</v>
      </c>
      <c r="CB110" s="968"/>
      <c r="CC110" s="968"/>
      <c r="CD110" s="968"/>
      <c r="CE110" s="968"/>
      <c r="CF110" s="982">
        <v>344.6</v>
      </c>
      <c r="CG110" s="983"/>
      <c r="CH110" s="983"/>
      <c r="CI110" s="983"/>
      <c r="CJ110" s="983"/>
      <c r="CK110" s="984" t="s">
        <v>414</v>
      </c>
      <c r="CL110" s="985"/>
      <c r="CM110" s="964" t="s">
        <v>415</v>
      </c>
      <c r="CN110" s="965"/>
      <c r="CO110" s="965"/>
      <c r="CP110" s="965"/>
      <c r="CQ110" s="965"/>
      <c r="CR110" s="965"/>
      <c r="CS110" s="965"/>
      <c r="CT110" s="965"/>
      <c r="CU110" s="965"/>
      <c r="CV110" s="965"/>
      <c r="CW110" s="965"/>
      <c r="CX110" s="965"/>
      <c r="CY110" s="965"/>
      <c r="CZ110" s="965"/>
      <c r="DA110" s="965"/>
      <c r="DB110" s="965"/>
      <c r="DC110" s="965"/>
      <c r="DD110" s="965"/>
      <c r="DE110" s="965"/>
      <c r="DF110" s="966"/>
      <c r="DG110" s="967" t="s">
        <v>111</v>
      </c>
      <c r="DH110" s="968"/>
      <c r="DI110" s="968"/>
      <c r="DJ110" s="968"/>
      <c r="DK110" s="968"/>
      <c r="DL110" s="968" t="s">
        <v>111</v>
      </c>
      <c r="DM110" s="968"/>
      <c r="DN110" s="968"/>
      <c r="DO110" s="968"/>
      <c r="DP110" s="968"/>
      <c r="DQ110" s="968" t="s">
        <v>111</v>
      </c>
      <c r="DR110" s="968"/>
      <c r="DS110" s="968"/>
      <c r="DT110" s="968"/>
      <c r="DU110" s="968"/>
      <c r="DV110" s="969" t="s">
        <v>111</v>
      </c>
      <c r="DW110" s="969"/>
      <c r="DX110" s="969"/>
      <c r="DY110" s="969"/>
      <c r="DZ110" s="970"/>
    </row>
    <row r="111" spans="1:131" s="199" customFormat="1" ht="26.25" customHeight="1">
      <c r="A111" s="971" t="s">
        <v>416</v>
      </c>
      <c r="B111" s="972"/>
      <c r="C111" s="972"/>
      <c r="D111" s="972"/>
      <c r="E111" s="972"/>
      <c r="F111" s="972"/>
      <c r="G111" s="972"/>
      <c r="H111" s="972"/>
      <c r="I111" s="972"/>
      <c r="J111" s="972"/>
      <c r="K111" s="972"/>
      <c r="L111" s="972"/>
      <c r="M111" s="972"/>
      <c r="N111" s="972"/>
      <c r="O111" s="972"/>
      <c r="P111" s="972"/>
      <c r="Q111" s="972"/>
      <c r="R111" s="972"/>
      <c r="S111" s="972"/>
      <c r="T111" s="972"/>
      <c r="U111" s="972"/>
      <c r="V111" s="972"/>
      <c r="W111" s="972"/>
      <c r="X111" s="972"/>
      <c r="Y111" s="972"/>
      <c r="Z111" s="973"/>
      <c r="AA111" s="974" t="s">
        <v>111</v>
      </c>
      <c r="AB111" s="975"/>
      <c r="AC111" s="975"/>
      <c r="AD111" s="975"/>
      <c r="AE111" s="976"/>
      <c r="AF111" s="977" t="s">
        <v>111</v>
      </c>
      <c r="AG111" s="975"/>
      <c r="AH111" s="975"/>
      <c r="AI111" s="975"/>
      <c r="AJ111" s="976"/>
      <c r="AK111" s="977" t="s">
        <v>111</v>
      </c>
      <c r="AL111" s="975"/>
      <c r="AM111" s="975"/>
      <c r="AN111" s="975"/>
      <c r="AO111" s="976"/>
      <c r="AP111" s="978" t="s">
        <v>111</v>
      </c>
      <c r="AQ111" s="979"/>
      <c r="AR111" s="979"/>
      <c r="AS111" s="979"/>
      <c r="AT111" s="980"/>
      <c r="AU111" s="941"/>
      <c r="AV111" s="942"/>
      <c r="AW111" s="942"/>
      <c r="AX111" s="942"/>
      <c r="AY111" s="942"/>
      <c r="AZ111" s="990" t="s">
        <v>417</v>
      </c>
      <c r="BA111" s="991"/>
      <c r="BB111" s="991"/>
      <c r="BC111" s="991"/>
      <c r="BD111" s="991"/>
      <c r="BE111" s="991"/>
      <c r="BF111" s="991"/>
      <c r="BG111" s="991"/>
      <c r="BH111" s="991"/>
      <c r="BI111" s="991"/>
      <c r="BJ111" s="991"/>
      <c r="BK111" s="991"/>
      <c r="BL111" s="991"/>
      <c r="BM111" s="991"/>
      <c r="BN111" s="991"/>
      <c r="BO111" s="991"/>
      <c r="BP111" s="992"/>
      <c r="BQ111" s="960">
        <v>643161</v>
      </c>
      <c r="BR111" s="961"/>
      <c r="BS111" s="961"/>
      <c r="BT111" s="961"/>
      <c r="BU111" s="961"/>
      <c r="BV111" s="961">
        <v>643186</v>
      </c>
      <c r="BW111" s="961"/>
      <c r="BX111" s="961"/>
      <c r="BY111" s="961"/>
      <c r="BZ111" s="961"/>
      <c r="CA111" s="961">
        <v>707977</v>
      </c>
      <c r="CB111" s="961"/>
      <c r="CC111" s="961"/>
      <c r="CD111" s="961"/>
      <c r="CE111" s="961"/>
      <c r="CF111" s="955">
        <v>3.5</v>
      </c>
      <c r="CG111" s="956"/>
      <c r="CH111" s="956"/>
      <c r="CI111" s="956"/>
      <c r="CJ111" s="956"/>
      <c r="CK111" s="986"/>
      <c r="CL111" s="987"/>
      <c r="CM111" s="957" t="s">
        <v>418</v>
      </c>
      <c r="CN111" s="958"/>
      <c r="CO111" s="958"/>
      <c r="CP111" s="958"/>
      <c r="CQ111" s="958"/>
      <c r="CR111" s="958"/>
      <c r="CS111" s="958"/>
      <c r="CT111" s="958"/>
      <c r="CU111" s="958"/>
      <c r="CV111" s="958"/>
      <c r="CW111" s="958"/>
      <c r="CX111" s="958"/>
      <c r="CY111" s="958"/>
      <c r="CZ111" s="958"/>
      <c r="DA111" s="958"/>
      <c r="DB111" s="958"/>
      <c r="DC111" s="958"/>
      <c r="DD111" s="958"/>
      <c r="DE111" s="958"/>
      <c r="DF111" s="959"/>
      <c r="DG111" s="960" t="s">
        <v>111</v>
      </c>
      <c r="DH111" s="961"/>
      <c r="DI111" s="961"/>
      <c r="DJ111" s="961"/>
      <c r="DK111" s="961"/>
      <c r="DL111" s="961" t="s">
        <v>111</v>
      </c>
      <c r="DM111" s="961"/>
      <c r="DN111" s="961"/>
      <c r="DO111" s="961"/>
      <c r="DP111" s="961"/>
      <c r="DQ111" s="961" t="s">
        <v>111</v>
      </c>
      <c r="DR111" s="961"/>
      <c r="DS111" s="961"/>
      <c r="DT111" s="961"/>
      <c r="DU111" s="961"/>
      <c r="DV111" s="962" t="s">
        <v>111</v>
      </c>
      <c r="DW111" s="962"/>
      <c r="DX111" s="962"/>
      <c r="DY111" s="962"/>
      <c r="DZ111" s="963"/>
    </row>
    <row r="112" spans="1:131" s="199" customFormat="1" ht="26.25" customHeight="1">
      <c r="A112" s="993" t="s">
        <v>419</v>
      </c>
      <c r="B112" s="994"/>
      <c r="C112" s="991" t="s">
        <v>420</v>
      </c>
      <c r="D112" s="991"/>
      <c r="E112" s="991"/>
      <c r="F112" s="991"/>
      <c r="G112" s="991"/>
      <c r="H112" s="991"/>
      <c r="I112" s="991"/>
      <c r="J112" s="991"/>
      <c r="K112" s="991"/>
      <c r="L112" s="991"/>
      <c r="M112" s="991"/>
      <c r="N112" s="991"/>
      <c r="O112" s="991"/>
      <c r="P112" s="991"/>
      <c r="Q112" s="991"/>
      <c r="R112" s="991"/>
      <c r="S112" s="991"/>
      <c r="T112" s="991"/>
      <c r="U112" s="991"/>
      <c r="V112" s="991"/>
      <c r="W112" s="991"/>
      <c r="X112" s="991"/>
      <c r="Y112" s="991"/>
      <c r="Z112" s="992"/>
      <c r="AA112" s="999">
        <v>133333</v>
      </c>
      <c r="AB112" s="1000"/>
      <c r="AC112" s="1000"/>
      <c r="AD112" s="1000"/>
      <c r="AE112" s="1001"/>
      <c r="AF112" s="1002">
        <v>133333</v>
      </c>
      <c r="AG112" s="1000"/>
      <c r="AH112" s="1000"/>
      <c r="AI112" s="1000"/>
      <c r="AJ112" s="1001"/>
      <c r="AK112" s="1002">
        <v>133333</v>
      </c>
      <c r="AL112" s="1000"/>
      <c r="AM112" s="1000"/>
      <c r="AN112" s="1000"/>
      <c r="AO112" s="1001"/>
      <c r="AP112" s="1003">
        <v>0.7</v>
      </c>
      <c r="AQ112" s="1004"/>
      <c r="AR112" s="1004"/>
      <c r="AS112" s="1004"/>
      <c r="AT112" s="1005"/>
      <c r="AU112" s="941"/>
      <c r="AV112" s="942"/>
      <c r="AW112" s="942"/>
      <c r="AX112" s="942"/>
      <c r="AY112" s="942"/>
      <c r="AZ112" s="990" t="s">
        <v>421</v>
      </c>
      <c r="BA112" s="991"/>
      <c r="BB112" s="991"/>
      <c r="BC112" s="991"/>
      <c r="BD112" s="991"/>
      <c r="BE112" s="991"/>
      <c r="BF112" s="991"/>
      <c r="BG112" s="991"/>
      <c r="BH112" s="991"/>
      <c r="BI112" s="991"/>
      <c r="BJ112" s="991"/>
      <c r="BK112" s="991"/>
      <c r="BL112" s="991"/>
      <c r="BM112" s="991"/>
      <c r="BN112" s="991"/>
      <c r="BO112" s="991"/>
      <c r="BP112" s="992"/>
      <c r="BQ112" s="960">
        <v>23077409</v>
      </c>
      <c r="BR112" s="961"/>
      <c r="BS112" s="961"/>
      <c r="BT112" s="961"/>
      <c r="BU112" s="961"/>
      <c r="BV112" s="961">
        <v>22844360</v>
      </c>
      <c r="BW112" s="961"/>
      <c r="BX112" s="961"/>
      <c r="BY112" s="961"/>
      <c r="BZ112" s="961"/>
      <c r="CA112" s="961">
        <v>21924830</v>
      </c>
      <c r="CB112" s="961"/>
      <c r="CC112" s="961"/>
      <c r="CD112" s="961"/>
      <c r="CE112" s="961"/>
      <c r="CF112" s="955">
        <v>107.3</v>
      </c>
      <c r="CG112" s="956"/>
      <c r="CH112" s="956"/>
      <c r="CI112" s="956"/>
      <c r="CJ112" s="956"/>
      <c r="CK112" s="986"/>
      <c r="CL112" s="987"/>
      <c r="CM112" s="957" t="s">
        <v>422</v>
      </c>
      <c r="CN112" s="958"/>
      <c r="CO112" s="958"/>
      <c r="CP112" s="958"/>
      <c r="CQ112" s="958"/>
      <c r="CR112" s="958"/>
      <c r="CS112" s="958"/>
      <c r="CT112" s="958"/>
      <c r="CU112" s="958"/>
      <c r="CV112" s="958"/>
      <c r="CW112" s="958"/>
      <c r="CX112" s="958"/>
      <c r="CY112" s="958"/>
      <c r="CZ112" s="958"/>
      <c r="DA112" s="958"/>
      <c r="DB112" s="958"/>
      <c r="DC112" s="958"/>
      <c r="DD112" s="958"/>
      <c r="DE112" s="958"/>
      <c r="DF112" s="959"/>
      <c r="DG112" s="960" t="s">
        <v>111</v>
      </c>
      <c r="DH112" s="961"/>
      <c r="DI112" s="961"/>
      <c r="DJ112" s="961"/>
      <c r="DK112" s="961"/>
      <c r="DL112" s="961" t="s">
        <v>111</v>
      </c>
      <c r="DM112" s="961"/>
      <c r="DN112" s="961"/>
      <c r="DO112" s="961"/>
      <c r="DP112" s="961"/>
      <c r="DQ112" s="961" t="s">
        <v>111</v>
      </c>
      <c r="DR112" s="961"/>
      <c r="DS112" s="961"/>
      <c r="DT112" s="961"/>
      <c r="DU112" s="961"/>
      <c r="DV112" s="962" t="s">
        <v>111</v>
      </c>
      <c r="DW112" s="962"/>
      <c r="DX112" s="962"/>
      <c r="DY112" s="962"/>
      <c r="DZ112" s="963"/>
    </row>
    <row r="113" spans="1:130" s="199" customFormat="1" ht="26.25" customHeight="1">
      <c r="A113" s="995"/>
      <c r="B113" s="996"/>
      <c r="C113" s="991" t="s">
        <v>423</v>
      </c>
      <c r="D113" s="991"/>
      <c r="E113" s="991"/>
      <c r="F113" s="991"/>
      <c r="G113" s="991"/>
      <c r="H113" s="991"/>
      <c r="I113" s="991"/>
      <c r="J113" s="991"/>
      <c r="K113" s="991"/>
      <c r="L113" s="991"/>
      <c r="M113" s="991"/>
      <c r="N113" s="991"/>
      <c r="O113" s="991"/>
      <c r="P113" s="991"/>
      <c r="Q113" s="991"/>
      <c r="R113" s="991"/>
      <c r="S113" s="991"/>
      <c r="T113" s="991"/>
      <c r="U113" s="991"/>
      <c r="V113" s="991"/>
      <c r="W113" s="991"/>
      <c r="X113" s="991"/>
      <c r="Y113" s="991"/>
      <c r="Z113" s="992"/>
      <c r="AA113" s="974">
        <v>1420741</v>
      </c>
      <c r="AB113" s="975"/>
      <c r="AC113" s="975"/>
      <c r="AD113" s="975"/>
      <c r="AE113" s="976"/>
      <c r="AF113" s="977">
        <v>1477977</v>
      </c>
      <c r="AG113" s="975"/>
      <c r="AH113" s="975"/>
      <c r="AI113" s="975"/>
      <c r="AJ113" s="976"/>
      <c r="AK113" s="977">
        <v>1517682</v>
      </c>
      <c r="AL113" s="975"/>
      <c r="AM113" s="975"/>
      <c r="AN113" s="975"/>
      <c r="AO113" s="976"/>
      <c r="AP113" s="978">
        <v>7.4</v>
      </c>
      <c r="AQ113" s="979"/>
      <c r="AR113" s="979"/>
      <c r="AS113" s="979"/>
      <c r="AT113" s="980"/>
      <c r="AU113" s="941"/>
      <c r="AV113" s="942"/>
      <c r="AW113" s="942"/>
      <c r="AX113" s="942"/>
      <c r="AY113" s="942"/>
      <c r="AZ113" s="990" t="s">
        <v>424</v>
      </c>
      <c r="BA113" s="991"/>
      <c r="BB113" s="991"/>
      <c r="BC113" s="991"/>
      <c r="BD113" s="991"/>
      <c r="BE113" s="991"/>
      <c r="BF113" s="991"/>
      <c r="BG113" s="991"/>
      <c r="BH113" s="991"/>
      <c r="BI113" s="991"/>
      <c r="BJ113" s="991"/>
      <c r="BK113" s="991"/>
      <c r="BL113" s="991"/>
      <c r="BM113" s="991"/>
      <c r="BN113" s="991"/>
      <c r="BO113" s="991"/>
      <c r="BP113" s="992"/>
      <c r="BQ113" s="960">
        <v>424490</v>
      </c>
      <c r="BR113" s="961"/>
      <c r="BS113" s="961"/>
      <c r="BT113" s="961"/>
      <c r="BU113" s="961"/>
      <c r="BV113" s="961">
        <v>338355</v>
      </c>
      <c r="BW113" s="961"/>
      <c r="BX113" s="961"/>
      <c r="BY113" s="961"/>
      <c r="BZ113" s="961"/>
      <c r="CA113" s="961">
        <v>232377</v>
      </c>
      <c r="CB113" s="961"/>
      <c r="CC113" s="961"/>
      <c r="CD113" s="961"/>
      <c r="CE113" s="961"/>
      <c r="CF113" s="955">
        <v>1.1000000000000001</v>
      </c>
      <c r="CG113" s="956"/>
      <c r="CH113" s="956"/>
      <c r="CI113" s="956"/>
      <c r="CJ113" s="956"/>
      <c r="CK113" s="986"/>
      <c r="CL113" s="987"/>
      <c r="CM113" s="957" t="s">
        <v>425</v>
      </c>
      <c r="CN113" s="958"/>
      <c r="CO113" s="958"/>
      <c r="CP113" s="958"/>
      <c r="CQ113" s="958"/>
      <c r="CR113" s="958"/>
      <c r="CS113" s="958"/>
      <c r="CT113" s="958"/>
      <c r="CU113" s="958"/>
      <c r="CV113" s="958"/>
      <c r="CW113" s="958"/>
      <c r="CX113" s="958"/>
      <c r="CY113" s="958"/>
      <c r="CZ113" s="958"/>
      <c r="DA113" s="958"/>
      <c r="DB113" s="958"/>
      <c r="DC113" s="958"/>
      <c r="DD113" s="958"/>
      <c r="DE113" s="958"/>
      <c r="DF113" s="959"/>
      <c r="DG113" s="999" t="s">
        <v>111</v>
      </c>
      <c r="DH113" s="1000"/>
      <c r="DI113" s="1000"/>
      <c r="DJ113" s="1000"/>
      <c r="DK113" s="1001"/>
      <c r="DL113" s="1002" t="s">
        <v>111</v>
      </c>
      <c r="DM113" s="1000"/>
      <c r="DN113" s="1000"/>
      <c r="DO113" s="1000"/>
      <c r="DP113" s="1001"/>
      <c r="DQ113" s="1002" t="s">
        <v>111</v>
      </c>
      <c r="DR113" s="1000"/>
      <c r="DS113" s="1000"/>
      <c r="DT113" s="1000"/>
      <c r="DU113" s="1001"/>
      <c r="DV113" s="1003" t="s">
        <v>111</v>
      </c>
      <c r="DW113" s="1004"/>
      <c r="DX113" s="1004"/>
      <c r="DY113" s="1004"/>
      <c r="DZ113" s="1005"/>
    </row>
    <row r="114" spans="1:130" s="199" customFormat="1" ht="26.25" customHeight="1">
      <c r="A114" s="995"/>
      <c r="B114" s="996"/>
      <c r="C114" s="991" t="s">
        <v>426</v>
      </c>
      <c r="D114" s="991"/>
      <c r="E114" s="991"/>
      <c r="F114" s="991"/>
      <c r="G114" s="991"/>
      <c r="H114" s="991"/>
      <c r="I114" s="991"/>
      <c r="J114" s="991"/>
      <c r="K114" s="991"/>
      <c r="L114" s="991"/>
      <c r="M114" s="991"/>
      <c r="N114" s="991"/>
      <c r="O114" s="991"/>
      <c r="P114" s="991"/>
      <c r="Q114" s="991"/>
      <c r="R114" s="991"/>
      <c r="S114" s="991"/>
      <c r="T114" s="991"/>
      <c r="U114" s="991"/>
      <c r="V114" s="991"/>
      <c r="W114" s="991"/>
      <c r="X114" s="991"/>
      <c r="Y114" s="991"/>
      <c r="Z114" s="992"/>
      <c r="AA114" s="999">
        <v>73651</v>
      </c>
      <c r="AB114" s="1000"/>
      <c r="AC114" s="1000"/>
      <c r="AD114" s="1000"/>
      <c r="AE114" s="1001"/>
      <c r="AF114" s="1002">
        <v>63414</v>
      </c>
      <c r="AG114" s="1000"/>
      <c r="AH114" s="1000"/>
      <c r="AI114" s="1000"/>
      <c r="AJ114" s="1001"/>
      <c r="AK114" s="1002">
        <v>48415</v>
      </c>
      <c r="AL114" s="1000"/>
      <c r="AM114" s="1000"/>
      <c r="AN114" s="1000"/>
      <c r="AO114" s="1001"/>
      <c r="AP114" s="1003">
        <v>0.2</v>
      </c>
      <c r="AQ114" s="1004"/>
      <c r="AR114" s="1004"/>
      <c r="AS114" s="1004"/>
      <c r="AT114" s="1005"/>
      <c r="AU114" s="941"/>
      <c r="AV114" s="942"/>
      <c r="AW114" s="942"/>
      <c r="AX114" s="942"/>
      <c r="AY114" s="942"/>
      <c r="AZ114" s="990" t="s">
        <v>427</v>
      </c>
      <c r="BA114" s="991"/>
      <c r="BB114" s="991"/>
      <c r="BC114" s="991"/>
      <c r="BD114" s="991"/>
      <c r="BE114" s="991"/>
      <c r="BF114" s="991"/>
      <c r="BG114" s="991"/>
      <c r="BH114" s="991"/>
      <c r="BI114" s="991"/>
      <c r="BJ114" s="991"/>
      <c r="BK114" s="991"/>
      <c r="BL114" s="991"/>
      <c r="BM114" s="991"/>
      <c r="BN114" s="991"/>
      <c r="BO114" s="991"/>
      <c r="BP114" s="992"/>
      <c r="BQ114" s="960">
        <v>6956270</v>
      </c>
      <c r="BR114" s="961"/>
      <c r="BS114" s="961"/>
      <c r="BT114" s="961"/>
      <c r="BU114" s="961"/>
      <c r="BV114" s="961">
        <v>7446342</v>
      </c>
      <c r="BW114" s="961"/>
      <c r="BX114" s="961"/>
      <c r="BY114" s="961"/>
      <c r="BZ114" s="961"/>
      <c r="CA114" s="961">
        <v>6358497</v>
      </c>
      <c r="CB114" s="961"/>
      <c r="CC114" s="961"/>
      <c r="CD114" s="961"/>
      <c r="CE114" s="961"/>
      <c r="CF114" s="955">
        <v>31.1</v>
      </c>
      <c r="CG114" s="956"/>
      <c r="CH114" s="956"/>
      <c r="CI114" s="956"/>
      <c r="CJ114" s="956"/>
      <c r="CK114" s="986"/>
      <c r="CL114" s="987"/>
      <c r="CM114" s="957" t="s">
        <v>428</v>
      </c>
      <c r="CN114" s="958"/>
      <c r="CO114" s="958"/>
      <c r="CP114" s="958"/>
      <c r="CQ114" s="958"/>
      <c r="CR114" s="958"/>
      <c r="CS114" s="958"/>
      <c r="CT114" s="958"/>
      <c r="CU114" s="958"/>
      <c r="CV114" s="958"/>
      <c r="CW114" s="958"/>
      <c r="CX114" s="958"/>
      <c r="CY114" s="958"/>
      <c r="CZ114" s="958"/>
      <c r="DA114" s="958"/>
      <c r="DB114" s="958"/>
      <c r="DC114" s="958"/>
      <c r="DD114" s="958"/>
      <c r="DE114" s="958"/>
      <c r="DF114" s="959"/>
      <c r="DG114" s="999" t="s">
        <v>111</v>
      </c>
      <c r="DH114" s="1000"/>
      <c r="DI114" s="1000"/>
      <c r="DJ114" s="1000"/>
      <c r="DK114" s="1001"/>
      <c r="DL114" s="1002" t="s">
        <v>111</v>
      </c>
      <c r="DM114" s="1000"/>
      <c r="DN114" s="1000"/>
      <c r="DO114" s="1000"/>
      <c r="DP114" s="1001"/>
      <c r="DQ114" s="1002" t="s">
        <v>111</v>
      </c>
      <c r="DR114" s="1000"/>
      <c r="DS114" s="1000"/>
      <c r="DT114" s="1000"/>
      <c r="DU114" s="1001"/>
      <c r="DV114" s="1003" t="s">
        <v>111</v>
      </c>
      <c r="DW114" s="1004"/>
      <c r="DX114" s="1004"/>
      <c r="DY114" s="1004"/>
      <c r="DZ114" s="1005"/>
    </row>
    <row r="115" spans="1:130" s="199" customFormat="1" ht="26.25" customHeight="1">
      <c r="A115" s="995"/>
      <c r="B115" s="996"/>
      <c r="C115" s="991" t="s">
        <v>429</v>
      </c>
      <c r="D115" s="991"/>
      <c r="E115" s="991"/>
      <c r="F115" s="991"/>
      <c r="G115" s="991"/>
      <c r="H115" s="991"/>
      <c r="I115" s="991"/>
      <c r="J115" s="991"/>
      <c r="K115" s="991"/>
      <c r="L115" s="991"/>
      <c r="M115" s="991"/>
      <c r="N115" s="991"/>
      <c r="O115" s="991"/>
      <c r="P115" s="991"/>
      <c r="Q115" s="991"/>
      <c r="R115" s="991"/>
      <c r="S115" s="991"/>
      <c r="T115" s="991"/>
      <c r="U115" s="991"/>
      <c r="V115" s="991"/>
      <c r="W115" s="991"/>
      <c r="X115" s="991"/>
      <c r="Y115" s="991"/>
      <c r="Z115" s="992"/>
      <c r="AA115" s="974">
        <v>170863</v>
      </c>
      <c r="AB115" s="975"/>
      <c r="AC115" s="975"/>
      <c r="AD115" s="975"/>
      <c r="AE115" s="976"/>
      <c r="AF115" s="977">
        <v>144906</v>
      </c>
      <c r="AG115" s="975"/>
      <c r="AH115" s="975"/>
      <c r="AI115" s="975"/>
      <c r="AJ115" s="976"/>
      <c r="AK115" s="977">
        <v>146960</v>
      </c>
      <c r="AL115" s="975"/>
      <c r="AM115" s="975"/>
      <c r="AN115" s="975"/>
      <c r="AO115" s="976"/>
      <c r="AP115" s="978">
        <v>0.7</v>
      </c>
      <c r="AQ115" s="979"/>
      <c r="AR115" s="979"/>
      <c r="AS115" s="979"/>
      <c r="AT115" s="980"/>
      <c r="AU115" s="941"/>
      <c r="AV115" s="942"/>
      <c r="AW115" s="942"/>
      <c r="AX115" s="942"/>
      <c r="AY115" s="942"/>
      <c r="AZ115" s="990" t="s">
        <v>430</v>
      </c>
      <c r="BA115" s="991"/>
      <c r="BB115" s="991"/>
      <c r="BC115" s="991"/>
      <c r="BD115" s="991"/>
      <c r="BE115" s="991"/>
      <c r="BF115" s="991"/>
      <c r="BG115" s="991"/>
      <c r="BH115" s="991"/>
      <c r="BI115" s="991"/>
      <c r="BJ115" s="991"/>
      <c r="BK115" s="991"/>
      <c r="BL115" s="991"/>
      <c r="BM115" s="991"/>
      <c r="BN115" s="991"/>
      <c r="BO115" s="991"/>
      <c r="BP115" s="992"/>
      <c r="BQ115" s="960">
        <v>297710</v>
      </c>
      <c r="BR115" s="961"/>
      <c r="BS115" s="961"/>
      <c r="BT115" s="961"/>
      <c r="BU115" s="961"/>
      <c r="BV115" s="961">
        <v>129814</v>
      </c>
      <c r="BW115" s="961"/>
      <c r="BX115" s="961"/>
      <c r="BY115" s="961"/>
      <c r="BZ115" s="961"/>
      <c r="CA115" s="961">
        <v>130955</v>
      </c>
      <c r="CB115" s="961"/>
      <c r="CC115" s="961"/>
      <c r="CD115" s="961"/>
      <c r="CE115" s="961"/>
      <c r="CF115" s="955">
        <v>0.6</v>
      </c>
      <c r="CG115" s="956"/>
      <c r="CH115" s="956"/>
      <c r="CI115" s="956"/>
      <c r="CJ115" s="956"/>
      <c r="CK115" s="986"/>
      <c r="CL115" s="987"/>
      <c r="CM115" s="990" t="s">
        <v>431</v>
      </c>
      <c r="CN115" s="1011"/>
      <c r="CO115" s="1011"/>
      <c r="CP115" s="1011"/>
      <c r="CQ115" s="1011"/>
      <c r="CR115" s="1011"/>
      <c r="CS115" s="1011"/>
      <c r="CT115" s="1011"/>
      <c r="CU115" s="1011"/>
      <c r="CV115" s="1011"/>
      <c r="CW115" s="1011"/>
      <c r="CX115" s="1011"/>
      <c r="CY115" s="1011"/>
      <c r="CZ115" s="1011"/>
      <c r="DA115" s="1011"/>
      <c r="DB115" s="1011"/>
      <c r="DC115" s="1011"/>
      <c r="DD115" s="1011"/>
      <c r="DE115" s="1011"/>
      <c r="DF115" s="992"/>
      <c r="DG115" s="999" t="s">
        <v>111</v>
      </c>
      <c r="DH115" s="1000"/>
      <c r="DI115" s="1000"/>
      <c r="DJ115" s="1000"/>
      <c r="DK115" s="1001"/>
      <c r="DL115" s="1002" t="s">
        <v>111</v>
      </c>
      <c r="DM115" s="1000"/>
      <c r="DN115" s="1000"/>
      <c r="DO115" s="1000"/>
      <c r="DP115" s="1001"/>
      <c r="DQ115" s="1002" t="s">
        <v>111</v>
      </c>
      <c r="DR115" s="1000"/>
      <c r="DS115" s="1000"/>
      <c r="DT115" s="1000"/>
      <c r="DU115" s="1001"/>
      <c r="DV115" s="1003" t="s">
        <v>111</v>
      </c>
      <c r="DW115" s="1004"/>
      <c r="DX115" s="1004"/>
      <c r="DY115" s="1004"/>
      <c r="DZ115" s="1005"/>
    </row>
    <row r="116" spans="1:130" s="199" customFormat="1" ht="26.25" customHeight="1">
      <c r="A116" s="997"/>
      <c r="B116" s="998"/>
      <c r="C116" s="1006" t="s">
        <v>432</v>
      </c>
      <c r="D116" s="1006"/>
      <c r="E116" s="1006"/>
      <c r="F116" s="1006"/>
      <c r="G116" s="1006"/>
      <c r="H116" s="1006"/>
      <c r="I116" s="1006"/>
      <c r="J116" s="1006"/>
      <c r="K116" s="1006"/>
      <c r="L116" s="1006"/>
      <c r="M116" s="1006"/>
      <c r="N116" s="1006"/>
      <c r="O116" s="1006"/>
      <c r="P116" s="1006"/>
      <c r="Q116" s="1006"/>
      <c r="R116" s="1006"/>
      <c r="S116" s="1006"/>
      <c r="T116" s="1006"/>
      <c r="U116" s="1006"/>
      <c r="V116" s="1006"/>
      <c r="W116" s="1006"/>
      <c r="X116" s="1006"/>
      <c r="Y116" s="1006"/>
      <c r="Z116" s="1007"/>
      <c r="AA116" s="999">
        <v>121</v>
      </c>
      <c r="AB116" s="1000"/>
      <c r="AC116" s="1000"/>
      <c r="AD116" s="1000"/>
      <c r="AE116" s="1001"/>
      <c r="AF116" s="1002">
        <v>201</v>
      </c>
      <c r="AG116" s="1000"/>
      <c r="AH116" s="1000"/>
      <c r="AI116" s="1000"/>
      <c r="AJ116" s="1001"/>
      <c r="AK116" s="1002">
        <v>20</v>
      </c>
      <c r="AL116" s="1000"/>
      <c r="AM116" s="1000"/>
      <c r="AN116" s="1000"/>
      <c r="AO116" s="1001"/>
      <c r="AP116" s="1003">
        <v>0</v>
      </c>
      <c r="AQ116" s="1004"/>
      <c r="AR116" s="1004"/>
      <c r="AS116" s="1004"/>
      <c r="AT116" s="1005"/>
      <c r="AU116" s="941"/>
      <c r="AV116" s="942"/>
      <c r="AW116" s="942"/>
      <c r="AX116" s="942"/>
      <c r="AY116" s="942"/>
      <c r="AZ116" s="1008" t="s">
        <v>433</v>
      </c>
      <c r="BA116" s="1009"/>
      <c r="BB116" s="1009"/>
      <c r="BC116" s="1009"/>
      <c r="BD116" s="1009"/>
      <c r="BE116" s="1009"/>
      <c r="BF116" s="1009"/>
      <c r="BG116" s="1009"/>
      <c r="BH116" s="1009"/>
      <c r="BI116" s="1009"/>
      <c r="BJ116" s="1009"/>
      <c r="BK116" s="1009"/>
      <c r="BL116" s="1009"/>
      <c r="BM116" s="1009"/>
      <c r="BN116" s="1009"/>
      <c r="BO116" s="1009"/>
      <c r="BP116" s="1010"/>
      <c r="BQ116" s="960" t="s">
        <v>111</v>
      </c>
      <c r="BR116" s="961"/>
      <c r="BS116" s="961"/>
      <c r="BT116" s="961"/>
      <c r="BU116" s="961"/>
      <c r="BV116" s="961" t="s">
        <v>111</v>
      </c>
      <c r="BW116" s="961"/>
      <c r="BX116" s="961"/>
      <c r="BY116" s="961"/>
      <c r="BZ116" s="961"/>
      <c r="CA116" s="961" t="s">
        <v>111</v>
      </c>
      <c r="CB116" s="961"/>
      <c r="CC116" s="961"/>
      <c r="CD116" s="961"/>
      <c r="CE116" s="961"/>
      <c r="CF116" s="955" t="s">
        <v>111</v>
      </c>
      <c r="CG116" s="956"/>
      <c r="CH116" s="956"/>
      <c r="CI116" s="956"/>
      <c r="CJ116" s="956"/>
      <c r="CK116" s="986"/>
      <c r="CL116" s="987"/>
      <c r="CM116" s="957" t="s">
        <v>434</v>
      </c>
      <c r="CN116" s="958"/>
      <c r="CO116" s="958"/>
      <c r="CP116" s="958"/>
      <c r="CQ116" s="958"/>
      <c r="CR116" s="958"/>
      <c r="CS116" s="958"/>
      <c r="CT116" s="958"/>
      <c r="CU116" s="958"/>
      <c r="CV116" s="958"/>
      <c r="CW116" s="958"/>
      <c r="CX116" s="958"/>
      <c r="CY116" s="958"/>
      <c r="CZ116" s="958"/>
      <c r="DA116" s="958"/>
      <c r="DB116" s="958"/>
      <c r="DC116" s="958"/>
      <c r="DD116" s="958"/>
      <c r="DE116" s="958"/>
      <c r="DF116" s="959"/>
      <c r="DG116" s="999">
        <v>346328</v>
      </c>
      <c r="DH116" s="1000"/>
      <c r="DI116" s="1000"/>
      <c r="DJ116" s="1000"/>
      <c r="DK116" s="1001"/>
      <c r="DL116" s="1002">
        <v>394327</v>
      </c>
      <c r="DM116" s="1000"/>
      <c r="DN116" s="1000"/>
      <c r="DO116" s="1000"/>
      <c r="DP116" s="1001"/>
      <c r="DQ116" s="1002">
        <v>506328</v>
      </c>
      <c r="DR116" s="1000"/>
      <c r="DS116" s="1000"/>
      <c r="DT116" s="1000"/>
      <c r="DU116" s="1001"/>
      <c r="DV116" s="1003">
        <v>2.5</v>
      </c>
      <c r="DW116" s="1004"/>
      <c r="DX116" s="1004"/>
      <c r="DY116" s="1004"/>
      <c r="DZ116" s="1005"/>
    </row>
    <row r="117" spans="1:130" s="199" customFormat="1" ht="26.25" customHeight="1">
      <c r="A117" s="945" t="s">
        <v>169</v>
      </c>
      <c r="B117" s="926"/>
      <c r="C117" s="926"/>
      <c r="D117" s="926"/>
      <c r="E117" s="926"/>
      <c r="F117" s="926"/>
      <c r="G117" s="926"/>
      <c r="H117" s="926"/>
      <c r="I117" s="926"/>
      <c r="J117" s="926"/>
      <c r="K117" s="926"/>
      <c r="L117" s="926"/>
      <c r="M117" s="926"/>
      <c r="N117" s="926"/>
      <c r="O117" s="926"/>
      <c r="P117" s="926"/>
      <c r="Q117" s="926"/>
      <c r="R117" s="926"/>
      <c r="S117" s="926"/>
      <c r="T117" s="926"/>
      <c r="U117" s="926"/>
      <c r="V117" s="926"/>
      <c r="W117" s="926"/>
      <c r="X117" s="926"/>
      <c r="Y117" s="1016" t="s">
        <v>435</v>
      </c>
      <c r="Z117" s="927"/>
      <c r="AA117" s="1017">
        <v>7608125</v>
      </c>
      <c r="AB117" s="1018"/>
      <c r="AC117" s="1018"/>
      <c r="AD117" s="1018"/>
      <c r="AE117" s="1019"/>
      <c r="AF117" s="1020">
        <v>8178132</v>
      </c>
      <c r="AG117" s="1018"/>
      <c r="AH117" s="1018"/>
      <c r="AI117" s="1018"/>
      <c r="AJ117" s="1019"/>
      <c r="AK117" s="1020">
        <v>8544431</v>
      </c>
      <c r="AL117" s="1018"/>
      <c r="AM117" s="1018"/>
      <c r="AN117" s="1018"/>
      <c r="AO117" s="1019"/>
      <c r="AP117" s="1021"/>
      <c r="AQ117" s="1022"/>
      <c r="AR117" s="1022"/>
      <c r="AS117" s="1022"/>
      <c r="AT117" s="1023"/>
      <c r="AU117" s="941"/>
      <c r="AV117" s="942"/>
      <c r="AW117" s="942"/>
      <c r="AX117" s="942"/>
      <c r="AY117" s="942"/>
      <c r="AZ117" s="1008" t="s">
        <v>436</v>
      </c>
      <c r="BA117" s="1009"/>
      <c r="BB117" s="1009"/>
      <c r="BC117" s="1009"/>
      <c r="BD117" s="1009"/>
      <c r="BE117" s="1009"/>
      <c r="BF117" s="1009"/>
      <c r="BG117" s="1009"/>
      <c r="BH117" s="1009"/>
      <c r="BI117" s="1009"/>
      <c r="BJ117" s="1009"/>
      <c r="BK117" s="1009"/>
      <c r="BL117" s="1009"/>
      <c r="BM117" s="1009"/>
      <c r="BN117" s="1009"/>
      <c r="BO117" s="1009"/>
      <c r="BP117" s="1010"/>
      <c r="BQ117" s="960" t="s">
        <v>111</v>
      </c>
      <c r="BR117" s="961"/>
      <c r="BS117" s="961"/>
      <c r="BT117" s="961"/>
      <c r="BU117" s="961"/>
      <c r="BV117" s="961" t="s">
        <v>111</v>
      </c>
      <c r="BW117" s="961"/>
      <c r="BX117" s="961"/>
      <c r="BY117" s="961"/>
      <c r="BZ117" s="961"/>
      <c r="CA117" s="961" t="s">
        <v>111</v>
      </c>
      <c r="CB117" s="961"/>
      <c r="CC117" s="961"/>
      <c r="CD117" s="961"/>
      <c r="CE117" s="961"/>
      <c r="CF117" s="955" t="s">
        <v>111</v>
      </c>
      <c r="CG117" s="956"/>
      <c r="CH117" s="956"/>
      <c r="CI117" s="956"/>
      <c r="CJ117" s="956"/>
      <c r="CK117" s="986"/>
      <c r="CL117" s="987"/>
      <c r="CM117" s="957" t="s">
        <v>437</v>
      </c>
      <c r="CN117" s="958"/>
      <c r="CO117" s="958"/>
      <c r="CP117" s="958"/>
      <c r="CQ117" s="958"/>
      <c r="CR117" s="958"/>
      <c r="CS117" s="958"/>
      <c r="CT117" s="958"/>
      <c r="CU117" s="958"/>
      <c r="CV117" s="958"/>
      <c r="CW117" s="958"/>
      <c r="CX117" s="958"/>
      <c r="CY117" s="958"/>
      <c r="CZ117" s="958"/>
      <c r="DA117" s="958"/>
      <c r="DB117" s="958"/>
      <c r="DC117" s="958"/>
      <c r="DD117" s="958"/>
      <c r="DE117" s="958"/>
      <c r="DF117" s="959"/>
      <c r="DG117" s="999" t="s">
        <v>111</v>
      </c>
      <c r="DH117" s="1000"/>
      <c r="DI117" s="1000"/>
      <c r="DJ117" s="1000"/>
      <c r="DK117" s="1001"/>
      <c r="DL117" s="1002" t="s">
        <v>111</v>
      </c>
      <c r="DM117" s="1000"/>
      <c r="DN117" s="1000"/>
      <c r="DO117" s="1000"/>
      <c r="DP117" s="1001"/>
      <c r="DQ117" s="1002" t="s">
        <v>111</v>
      </c>
      <c r="DR117" s="1000"/>
      <c r="DS117" s="1000"/>
      <c r="DT117" s="1000"/>
      <c r="DU117" s="1001"/>
      <c r="DV117" s="1003" t="s">
        <v>111</v>
      </c>
      <c r="DW117" s="1004"/>
      <c r="DX117" s="1004"/>
      <c r="DY117" s="1004"/>
      <c r="DZ117" s="1005"/>
    </row>
    <row r="118" spans="1:130" s="199" customFormat="1" ht="26.25" customHeight="1">
      <c r="A118" s="945" t="s">
        <v>411</v>
      </c>
      <c r="B118" s="926"/>
      <c r="C118" s="926"/>
      <c r="D118" s="926"/>
      <c r="E118" s="926"/>
      <c r="F118" s="926"/>
      <c r="G118" s="926"/>
      <c r="H118" s="926"/>
      <c r="I118" s="926"/>
      <c r="J118" s="926"/>
      <c r="K118" s="926"/>
      <c r="L118" s="926"/>
      <c r="M118" s="926"/>
      <c r="N118" s="926"/>
      <c r="O118" s="926"/>
      <c r="P118" s="926"/>
      <c r="Q118" s="926"/>
      <c r="R118" s="926"/>
      <c r="S118" s="926"/>
      <c r="T118" s="926"/>
      <c r="U118" s="926"/>
      <c r="V118" s="926"/>
      <c r="W118" s="926"/>
      <c r="X118" s="926"/>
      <c r="Y118" s="926"/>
      <c r="Z118" s="927"/>
      <c r="AA118" s="925" t="s">
        <v>409</v>
      </c>
      <c r="AB118" s="926"/>
      <c r="AC118" s="926"/>
      <c r="AD118" s="926"/>
      <c r="AE118" s="927"/>
      <c r="AF118" s="925" t="s">
        <v>286</v>
      </c>
      <c r="AG118" s="926"/>
      <c r="AH118" s="926"/>
      <c r="AI118" s="926"/>
      <c r="AJ118" s="927"/>
      <c r="AK118" s="925" t="s">
        <v>285</v>
      </c>
      <c r="AL118" s="926"/>
      <c r="AM118" s="926"/>
      <c r="AN118" s="926"/>
      <c r="AO118" s="927"/>
      <c r="AP118" s="1012" t="s">
        <v>410</v>
      </c>
      <c r="AQ118" s="1013"/>
      <c r="AR118" s="1013"/>
      <c r="AS118" s="1013"/>
      <c r="AT118" s="1014"/>
      <c r="AU118" s="941"/>
      <c r="AV118" s="942"/>
      <c r="AW118" s="942"/>
      <c r="AX118" s="942"/>
      <c r="AY118" s="942"/>
      <c r="AZ118" s="1015" t="s">
        <v>438</v>
      </c>
      <c r="BA118" s="1006"/>
      <c r="BB118" s="1006"/>
      <c r="BC118" s="1006"/>
      <c r="BD118" s="1006"/>
      <c r="BE118" s="1006"/>
      <c r="BF118" s="1006"/>
      <c r="BG118" s="1006"/>
      <c r="BH118" s="1006"/>
      <c r="BI118" s="1006"/>
      <c r="BJ118" s="1006"/>
      <c r="BK118" s="1006"/>
      <c r="BL118" s="1006"/>
      <c r="BM118" s="1006"/>
      <c r="BN118" s="1006"/>
      <c r="BO118" s="1006"/>
      <c r="BP118" s="1007"/>
      <c r="BQ118" s="1038" t="s">
        <v>111</v>
      </c>
      <c r="BR118" s="1039"/>
      <c r="BS118" s="1039"/>
      <c r="BT118" s="1039"/>
      <c r="BU118" s="1039"/>
      <c r="BV118" s="1039" t="s">
        <v>111</v>
      </c>
      <c r="BW118" s="1039"/>
      <c r="BX118" s="1039"/>
      <c r="BY118" s="1039"/>
      <c r="BZ118" s="1039"/>
      <c r="CA118" s="1039" t="s">
        <v>111</v>
      </c>
      <c r="CB118" s="1039"/>
      <c r="CC118" s="1039"/>
      <c r="CD118" s="1039"/>
      <c r="CE118" s="1039"/>
      <c r="CF118" s="955" t="s">
        <v>111</v>
      </c>
      <c r="CG118" s="956"/>
      <c r="CH118" s="956"/>
      <c r="CI118" s="956"/>
      <c r="CJ118" s="956"/>
      <c r="CK118" s="986"/>
      <c r="CL118" s="987"/>
      <c r="CM118" s="957" t="s">
        <v>439</v>
      </c>
      <c r="CN118" s="958"/>
      <c r="CO118" s="958"/>
      <c r="CP118" s="958"/>
      <c r="CQ118" s="958"/>
      <c r="CR118" s="958"/>
      <c r="CS118" s="958"/>
      <c r="CT118" s="958"/>
      <c r="CU118" s="958"/>
      <c r="CV118" s="958"/>
      <c r="CW118" s="958"/>
      <c r="CX118" s="958"/>
      <c r="CY118" s="958"/>
      <c r="CZ118" s="958"/>
      <c r="DA118" s="958"/>
      <c r="DB118" s="958"/>
      <c r="DC118" s="958"/>
      <c r="DD118" s="958"/>
      <c r="DE118" s="958"/>
      <c r="DF118" s="959"/>
      <c r="DG118" s="999" t="s">
        <v>111</v>
      </c>
      <c r="DH118" s="1000"/>
      <c r="DI118" s="1000"/>
      <c r="DJ118" s="1000"/>
      <c r="DK118" s="1001"/>
      <c r="DL118" s="1002" t="s">
        <v>111</v>
      </c>
      <c r="DM118" s="1000"/>
      <c r="DN118" s="1000"/>
      <c r="DO118" s="1000"/>
      <c r="DP118" s="1001"/>
      <c r="DQ118" s="1002" t="s">
        <v>111</v>
      </c>
      <c r="DR118" s="1000"/>
      <c r="DS118" s="1000"/>
      <c r="DT118" s="1000"/>
      <c r="DU118" s="1001"/>
      <c r="DV118" s="1003" t="s">
        <v>111</v>
      </c>
      <c r="DW118" s="1004"/>
      <c r="DX118" s="1004"/>
      <c r="DY118" s="1004"/>
      <c r="DZ118" s="1005"/>
    </row>
    <row r="119" spans="1:130" s="199" customFormat="1" ht="26.25" customHeight="1">
      <c r="A119" s="1099" t="s">
        <v>414</v>
      </c>
      <c r="B119" s="985"/>
      <c r="C119" s="964" t="s">
        <v>415</v>
      </c>
      <c r="D119" s="965"/>
      <c r="E119" s="965"/>
      <c r="F119" s="965"/>
      <c r="G119" s="965"/>
      <c r="H119" s="965"/>
      <c r="I119" s="965"/>
      <c r="J119" s="965"/>
      <c r="K119" s="965"/>
      <c r="L119" s="965"/>
      <c r="M119" s="965"/>
      <c r="N119" s="965"/>
      <c r="O119" s="965"/>
      <c r="P119" s="965"/>
      <c r="Q119" s="965"/>
      <c r="R119" s="965"/>
      <c r="S119" s="965"/>
      <c r="T119" s="965"/>
      <c r="U119" s="965"/>
      <c r="V119" s="965"/>
      <c r="W119" s="965"/>
      <c r="X119" s="965"/>
      <c r="Y119" s="965"/>
      <c r="Z119" s="966"/>
      <c r="AA119" s="932" t="s">
        <v>111</v>
      </c>
      <c r="AB119" s="933"/>
      <c r="AC119" s="933"/>
      <c r="AD119" s="933"/>
      <c r="AE119" s="934"/>
      <c r="AF119" s="935" t="s">
        <v>111</v>
      </c>
      <c r="AG119" s="933"/>
      <c r="AH119" s="933"/>
      <c r="AI119" s="933"/>
      <c r="AJ119" s="934"/>
      <c r="AK119" s="935" t="s">
        <v>111</v>
      </c>
      <c r="AL119" s="933"/>
      <c r="AM119" s="933"/>
      <c r="AN119" s="933"/>
      <c r="AO119" s="934"/>
      <c r="AP119" s="936" t="s">
        <v>111</v>
      </c>
      <c r="AQ119" s="937"/>
      <c r="AR119" s="937"/>
      <c r="AS119" s="937"/>
      <c r="AT119" s="938"/>
      <c r="AU119" s="943"/>
      <c r="AV119" s="944"/>
      <c r="AW119" s="944"/>
      <c r="AX119" s="944"/>
      <c r="AY119" s="944"/>
      <c r="AZ119" s="230" t="s">
        <v>169</v>
      </c>
      <c r="BA119" s="230"/>
      <c r="BB119" s="230"/>
      <c r="BC119" s="230"/>
      <c r="BD119" s="230"/>
      <c r="BE119" s="230"/>
      <c r="BF119" s="230"/>
      <c r="BG119" s="230"/>
      <c r="BH119" s="230"/>
      <c r="BI119" s="230"/>
      <c r="BJ119" s="230"/>
      <c r="BK119" s="230"/>
      <c r="BL119" s="230"/>
      <c r="BM119" s="230"/>
      <c r="BN119" s="230"/>
      <c r="BO119" s="1016" t="s">
        <v>440</v>
      </c>
      <c r="BP119" s="1047"/>
      <c r="BQ119" s="1038">
        <v>102209855</v>
      </c>
      <c r="BR119" s="1039"/>
      <c r="BS119" s="1039"/>
      <c r="BT119" s="1039"/>
      <c r="BU119" s="1039"/>
      <c r="BV119" s="1039">
        <v>103673725</v>
      </c>
      <c r="BW119" s="1039"/>
      <c r="BX119" s="1039"/>
      <c r="BY119" s="1039"/>
      <c r="BZ119" s="1039"/>
      <c r="CA119" s="1039">
        <v>99764348</v>
      </c>
      <c r="CB119" s="1039"/>
      <c r="CC119" s="1039"/>
      <c r="CD119" s="1039"/>
      <c r="CE119" s="1039"/>
      <c r="CF119" s="1040"/>
      <c r="CG119" s="1041"/>
      <c r="CH119" s="1041"/>
      <c r="CI119" s="1041"/>
      <c r="CJ119" s="1042"/>
      <c r="CK119" s="988"/>
      <c r="CL119" s="989"/>
      <c r="CM119" s="1043" t="s">
        <v>441</v>
      </c>
      <c r="CN119" s="1044"/>
      <c r="CO119" s="1044"/>
      <c r="CP119" s="1044"/>
      <c r="CQ119" s="1044"/>
      <c r="CR119" s="1044"/>
      <c r="CS119" s="1044"/>
      <c r="CT119" s="1044"/>
      <c r="CU119" s="1044"/>
      <c r="CV119" s="1044"/>
      <c r="CW119" s="1044"/>
      <c r="CX119" s="1044"/>
      <c r="CY119" s="1044"/>
      <c r="CZ119" s="1044"/>
      <c r="DA119" s="1044"/>
      <c r="DB119" s="1044"/>
      <c r="DC119" s="1044"/>
      <c r="DD119" s="1044"/>
      <c r="DE119" s="1044"/>
      <c r="DF119" s="1045"/>
      <c r="DG119" s="1046">
        <v>296833</v>
      </c>
      <c r="DH119" s="1025"/>
      <c r="DI119" s="1025"/>
      <c r="DJ119" s="1025"/>
      <c r="DK119" s="1026"/>
      <c r="DL119" s="1024">
        <v>248859</v>
      </c>
      <c r="DM119" s="1025"/>
      <c r="DN119" s="1025"/>
      <c r="DO119" s="1025"/>
      <c r="DP119" s="1026"/>
      <c r="DQ119" s="1024">
        <v>201649</v>
      </c>
      <c r="DR119" s="1025"/>
      <c r="DS119" s="1025"/>
      <c r="DT119" s="1025"/>
      <c r="DU119" s="1026"/>
      <c r="DV119" s="1027">
        <v>1</v>
      </c>
      <c r="DW119" s="1028"/>
      <c r="DX119" s="1028"/>
      <c r="DY119" s="1028"/>
      <c r="DZ119" s="1029"/>
    </row>
    <row r="120" spans="1:130" s="199" customFormat="1" ht="26.25" customHeight="1">
      <c r="A120" s="1100"/>
      <c r="B120" s="987"/>
      <c r="C120" s="957" t="s">
        <v>418</v>
      </c>
      <c r="D120" s="958"/>
      <c r="E120" s="958"/>
      <c r="F120" s="958"/>
      <c r="G120" s="958"/>
      <c r="H120" s="958"/>
      <c r="I120" s="958"/>
      <c r="J120" s="958"/>
      <c r="K120" s="958"/>
      <c r="L120" s="958"/>
      <c r="M120" s="958"/>
      <c r="N120" s="958"/>
      <c r="O120" s="958"/>
      <c r="P120" s="958"/>
      <c r="Q120" s="958"/>
      <c r="R120" s="958"/>
      <c r="S120" s="958"/>
      <c r="T120" s="958"/>
      <c r="U120" s="958"/>
      <c r="V120" s="958"/>
      <c r="W120" s="958"/>
      <c r="X120" s="958"/>
      <c r="Y120" s="958"/>
      <c r="Z120" s="959"/>
      <c r="AA120" s="999" t="s">
        <v>111</v>
      </c>
      <c r="AB120" s="1000"/>
      <c r="AC120" s="1000"/>
      <c r="AD120" s="1000"/>
      <c r="AE120" s="1001"/>
      <c r="AF120" s="1002" t="s">
        <v>111</v>
      </c>
      <c r="AG120" s="1000"/>
      <c r="AH120" s="1000"/>
      <c r="AI120" s="1000"/>
      <c r="AJ120" s="1001"/>
      <c r="AK120" s="1002" t="s">
        <v>111</v>
      </c>
      <c r="AL120" s="1000"/>
      <c r="AM120" s="1000"/>
      <c r="AN120" s="1000"/>
      <c r="AO120" s="1001"/>
      <c r="AP120" s="1003" t="s">
        <v>111</v>
      </c>
      <c r="AQ120" s="1004"/>
      <c r="AR120" s="1004"/>
      <c r="AS120" s="1004"/>
      <c r="AT120" s="1005"/>
      <c r="AU120" s="1030" t="s">
        <v>442</v>
      </c>
      <c r="AV120" s="1031"/>
      <c r="AW120" s="1031"/>
      <c r="AX120" s="1031"/>
      <c r="AY120" s="1032"/>
      <c r="AZ120" s="981" t="s">
        <v>443</v>
      </c>
      <c r="BA120" s="930"/>
      <c r="BB120" s="930"/>
      <c r="BC120" s="930"/>
      <c r="BD120" s="930"/>
      <c r="BE120" s="930"/>
      <c r="BF120" s="930"/>
      <c r="BG120" s="930"/>
      <c r="BH120" s="930"/>
      <c r="BI120" s="930"/>
      <c r="BJ120" s="930"/>
      <c r="BK120" s="930"/>
      <c r="BL120" s="930"/>
      <c r="BM120" s="930"/>
      <c r="BN120" s="930"/>
      <c r="BO120" s="930"/>
      <c r="BP120" s="931"/>
      <c r="BQ120" s="967">
        <v>10906785</v>
      </c>
      <c r="BR120" s="968"/>
      <c r="BS120" s="968"/>
      <c r="BT120" s="968"/>
      <c r="BU120" s="968"/>
      <c r="BV120" s="968">
        <v>11753764</v>
      </c>
      <c r="BW120" s="968"/>
      <c r="BX120" s="968"/>
      <c r="BY120" s="968"/>
      <c r="BZ120" s="968"/>
      <c r="CA120" s="968">
        <v>12974530</v>
      </c>
      <c r="CB120" s="968"/>
      <c r="CC120" s="968"/>
      <c r="CD120" s="968"/>
      <c r="CE120" s="968"/>
      <c r="CF120" s="982">
        <v>63.5</v>
      </c>
      <c r="CG120" s="983"/>
      <c r="CH120" s="983"/>
      <c r="CI120" s="983"/>
      <c r="CJ120" s="983"/>
      <c r="CK120" s="1048" t="s">
        <v>444</v>
      </c>
      <c r="CL120" s="1049"/>
      <c r="CM120" s="1049"/>
      <c r="CN120" s="1049"/>
      <c r="CO120" s="1050"/>
      <c r="CP120" s="1056" t="s">
        <v>387</v>
      </c>
      <c r="CQ120" s="1057"/>
      <c r="CR120" s="1057"/>
      <c r="CS120" s="1057"/>
      <c r="CT120" s="1057"/>
      <c r="CU120" s="1057"/>
      <c r="CV120" s="1057"/>
      <c r="CW120" s="1057"/>
      <c r="CX120" s="1057"/>
      <c r="CY120" s="1057"/>
      <c r="CZ120" s="1057"/>
      <c r="DA120" s="1057"/>
      <c r="DB120" s="1057"/>
      <c r="DC120" s="1057"/>
      <c r="DD120" s="1057"/>
      <c r="DE120" s="1057"/>
      <c r="DF120" s="1058"/>
      <c r="DG120" s="967">
        <v>17801560</v>
      </c>
      <c r="DH120" s="968"/>
      <c r="DI120" s="968"/>
      <c r="DJ120" s="968"/>
      <c r="DK120" s="968"/>
      <c r="DL120" s="968">
        <v>17482817</v>
      </c>
      <c r="DM120" s="968"/>
      <c r="DN120" s="968"/>
      <c r="DO120" s="968"/>
      <c r="DP120" s="968"/>
      <c r="DQ120" s="968">
        <v>16583944</v>
      </c>
      <c r="DR120" s="968"/>
      <c r="DS120" s="968"/>
      <c r="DT120" s="968"/>
      <c r="DU120" s="968"/>
      <c r="DV120" s="969">
        <v>81.2</v>
      </c>
      <c r="DW120" s="969"/>
      <c r="DX120" s="969"/>
      <c r="DY120" s="969"/>
      <c r="DZ120" s="970"/>
    </row>
    <row r="121" spans="1:130" s="199" customFormat="1" ht="26.25" customHeight="1">
      <c r="A121" s="1100"/>
      <c r="B121" s="987"/>
      <c r="C121" s="1008" t="s">
        <v>445</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99" t="s">
        <v>111</v>
      </c>
      <c r="AB121" s="1000"/>
      <c r="AC121" s="1000"/>
      <c r="AD121" s="1000"/>
      <c r="AE121" s="1001"/>
      <c r="AF121" s="1002" t="s">
        <v>111</v>
      </c>
      <c r="AG121" s="1000"/>
      <c r="AH121" s="1000"/>
      <c r="AI121" s="1000"/>
      <c r="AJ121" s="1001"/>
      <c r="AK121" s="1002" t="s">
        <v>111</v>
      </c>
      <c r="AL121" s="1000"/>
      <c r="AM121" s="1000"/>
      <c r="AN121" s="1000"/>
      <c r="AO121" s="1001"/>
      <c r="AP121" s="1003" t="s">
        <v>111</v>
      </c>
      <c r="AQ121" s="1004"/>
      <c r="AR121" s="1004"/>
      <c r="AS121" s="1004"/>
      <c r="AT121" s="1005"/>
      <c r="AU121" s="1033"/>
      <c r="AV121" s="1034"/>
      <c r="AW121" s="1034"/>
      <c r="AX121" s="1034"/>
      <c r="AY121" s="1035"/>
      <c r="AZ121" s="990" t="s">
        <v>446</v>
      </c>
      <c r="BA121" s="991"/>
      <c r="BB121" s="991"/>
      <c r="BC121" s="991"/>
      <c r="BD121" s="991"/>
      <c r="BE121" s="991"/>
      <c r="BF121" s="991"/>
      <c r="BG121" s="991"/>
      <c r="BH121" s="991"/>
      <c r="BI121" s="991"/>
      <c r="BJ121" s="991"/>
      <c r="BK121" s="991"/>
      <c r="BL121" s="991"/>
      <c r="BM121" s="991"/>
      <c r="BN121" s="991"/>
      <c r="BO121" s="991"/>
      <c r="BP121" s="992"/>
      <c r="BQ121" s="960">
        <v>4983641</v>
      </c>
      <c r="BR121" s="961"/>
      <c r="BS121" s="961"/>
      <c r="BT121" s="961"/>
      <c r="BU121" s="961"/>
      <c r="BV121" s="961">
        <v>5093789</v>
      </c>
      <c r="BW121" s="961"/>
      <c r="BX121" s="961"/>
      <c r="BY121" s="961"/>
      <c r="BZ121" s="961"/>
      <c r="CA121" s="961">
        <v>4925750</v>
      </c>
      <c r="CB121" s="961"/>
      <c r="CC121" s="961"/>
      <c r="CD121" s="961"/>
      <c r="CE121" s="961"/>
      <c r="CF121" s="955">
        <v>24.1</v>
      </c>
      <c r="CG121" s="956"/>
      <c r="CH121" s="956"/>
      <c r="CI121" s="956"/>
      <c r="CJ121" s="956"/>
      <c r="CK121" s="1051"/>
      <c r="CL121" s="1052"/>
      <c r="CM121" s="1052"/>
      <c r="CN121" s="1052"/>
      <c r="CO121" s="1053"/>
      <c r="CP121" s="1061" t="s">
        <v>385</v>
      </c>
      <c r="CQ121" s="1062"/>
      <c r="CR121" s="1062"/>
      <c r="CS121" s="1062"/>
      <c r="CT121" s="1062"/>
      <c r="CU121" s="1062"/>
      <c r="CV121" s="1062"/>
      <c r="CW121" s="1062"/>
      <c r="CX121" s="1062"/>
      <c r="CY121" s="1062"/>
      <c r="CZ121" s="1062"/>
      <c r="DA121" s="1062"/>
      <c r="DB121" s="1062"/>
      <c r="DC121" s="1062"/>
      <c r="DD121" s="1062"/>
      <c r="DE121" s="1062"/>
      <c r="DF121" s="1063"/>
      <c r="DG121" s="960">
        <v>5270235</v>
      </c>
      <c r="DH121" s="961"/>
      <c r="DI121" s="961"/>
      <c r="DJ121" s="961"/>
      <c r="DK121" s="961"/>
      <c r="DL121" s="961">
        <v>5355556</v>
      </c>
      <c r="DM121" s="961"/>
      <c r="DN121" s="961"/>
      <c r="DO121" s="961"/>
      <c r="DP121" s="961"/>
      <c r="DQ121" s="961">
        <v>5334513</v>
      </c>
      <c r="DR121" s="961"/>
      <c r="DS121" s="961"/>
      <c r="DT121" s="961"/>
      <c r="DU121" s="961"/>
      <c r="DV121" s="962">
        <v>26.1</v>
      </c>
      <c r="DW121" s="962"/>
      <c r="DX121" s="962"/>
      <c r="DY121" s="962"/>
      <c r="DZ121" s="963"/>
    </row>
    <row r="122" spans="1:130" s="199" customFormat="1" ht="26.25" customHeight="1">
      <c r="A122" s="1100"/>
      <c r="B122" s="987"/>
      <c r="C122" s="957" t="s">
        <v>428</v>
      </c>
      <c r="D122" s="958"/>
      <c r="E122" s="958"/>
      <c r="F122" s="958"/>
      <c r="G122" s="958"/>
      <c r="H122" s="958"/>
      <c r="I122" s="958"/>
      <c r="J122" s="958"/>
      <c r="K122" s="958"/>
      <c r="L122" s="958"/>
      <c r="M122" s="958"/>
      <c r="N122" s="958"/>
      <c r="O122" s="958"/>
      <c r="P122" s="958"/>
      <c r="Q122" s="958"/>
      <c r="R122" s="958"/>
      <c r="S122" s="958"/>
      <c r="T122" s="958"/>
      <c r="U122" s="958"/>
      <c r="V122" s="958"/>
      <c r="W122" s="958"/>
      <c r="X122" s="958"/>
      <c r="Y122" s="958"/>
      <c r="Z122" s="959"/>
      <c r="AA122" s="999" t="s">
        <v>111</v>
      </c>
      <c r="AB122" s="1000"/>
      <c r="AC122" s="1000"/>
      <c r="AD122" s="1000"/>
      <c r="AE122" s="1001"/>
      <c r="AF122" s="1002" t="s">
        <v>111</v>
      </c>
      <c r="AG122" s="1000"/>
      <c r="AH122" s="1000"/>
      <c r="AI122" s="1000"/>
      <c r="AJ122" s="1001"/>
      <c r="AK122" s="1002" t="s">
        <v>111</v>
      </c>
      <c r="AL122" s="1000"/>
      <c r="AM122" s="1000"/>
      <c r="AN122" s="1000"/>
      <c r="AO122" s="1001"/>
      <c r="AP122" s="1003" t="s">
        <v>111</v>
      </c>
      <c r="AQ122" s="1004"/>
      <c r="AR122" s="1004"/>
      <c r="AS122" s="1004"/>
      <c r="AT122" s="1005"/>
      <c r="AU122" s="1033"/>
      <c r="AV122" s="1034"/>
      <c r="AW122" s="1034"/>
      <c r="AX122" s="1034"/>
      <c r="AY122" s="1035"/>
      <c r="AZ122" s="1015" t="s">
        <v>447</v>
      </c>
      <c r="BA122" s="1006"/>
      <c r="BB122" s="1006"/>
      <c r="BC122" s="1006"/>
      <c r="BD122" s="1006"/>
      <c r="BE122" s="1006"/>
      <c r="BF122" s="1006"/>
      <c r="BG122" s="1006"/>
      <c r="BH122" s="1006"/>
      <c r="BI122" s="1006"/>
      <c r="BJ122" s="1006"/>
      <c r="BK122" s="1006"/>
      <c r="BL122" s="1006"/>
      <c r="BM122" s="1006"/>
      <c r="BN122" s="1006"/>
      <c r="BO122" s="1006"/>
      <c r="BP122" s="1007"/>
      <c r="BQ122" s="1038">
        <v>59062766</v>
      </c>
      <c r="BR122" s="1039"/>
      <c r="BS122" s="1039"/>
      <c r="BT122" s="1039"/>
      <c r="BU122" s="1039"/>
      <c r="BV122" s="1039">
        <v>60037785</v>
      </c>
      <c r="BW122" s="1039"/>
      <c r="BX122" s="1039"/>
      <c r="BY122" s="1039"/>
      <c r="BZ122" s="1039"/>
      <c r="CA122" s="1039">
        <v>58223332</v>
      </c>
      <c r="CB122" s="1039"/>
      <c r="CC122" s="1039"/>
      <c r="CD122" s="1039"/>
      <c r="CE122" s="1039"/>
      <c r="CF122" s="1059">
        <v>285</v>
      </c>
      <c r="CG122" s="1060"/>
      <c r="CH122" s="1060"/>
      <c r="CI122" s="1060"/>
      <c r="CJ122" s="1060"/>
      <c r="CK122" s="1051"/>
      <c r="CL122" s="1052"/>
      <c r="CM122" s="1052"/>
      <c r="CN122" s="1052"/>
      <c r="CO122" s="1053"/>
      <c r="CP122" s="1061" t="s">
        <v>383</v>
      </c>
      <c r="CQ122" s="1062"/>
      <c r="CR122" s="1062"/>
      <c r="CS122" s="1062"/>
      <c r="CT122" s="1062"/>
      <c r="CU122" s="1062"/>
      <c r="CV122" s="1062"/>
      <c r="CW122" s="1062"/>
      <c r="CX122" s="1062"/>
      <c r="CY122" s="1062"/>
      <c r="CZ122" s="1062"/>
      <c r="DA122" s="1062"/>
      <c r="DB122" s="1062"/>
      <c r="DC122" s="1062"/>
      <c r="DD122" s="1062"/>
      <c r="DE122" s="1062"/>
      <c r="DF122" s="1063"/>
      <c r="DG122" s="960">
        <v>5614</v>
      </c>
      <c r="DH122" s="961"/>
      <c r="DI122" s="961"/>
      <c r="DJ122" s="961"/>
      <c r="DK122" s="961"/>
      <c r="DL122" s="961">
        <v>5987</v>
      </c>
      <c r="DM122" s="961"/>
      <c r="DN122" s="961"/>
      <c r="DO122" s="961"/>
      <c r="DP122" s="961"/>
      <c r="DQ122" s="961">
        <v>6373</v>
      </c>
      <c r="DR122" s="961"/>
      <c r="DS122" s="961"/>
      <c r="DT122" s="961"/>
      <c r="DU122" s="961"/>
      <c r="DV122" s="962">
        <v>0</v>
      </c>
      <c r="DW122" s="962"/>
      <c r="DX122" s="962"/>
      <c r="DY122" s="962"/>
      <c r="DZ122" s="963"/>
    </row>
    <row r="123" spans="1:130" s="199" customFormat="1" ht="26.25" customHeight="1">
      <c r="A123" s="1100"/>
      <c r="B123" s="987"/>
      <c r="C123" s="957" t="s">
        <v>434</v>
      </c>
      <c r="D123" s="958"/>
      <c r="E123" s="958"/>
      <c r="F123" s="958"/>
      <c r="G123" s="958"/>
      <c r="H123" s="958"/>
      <c r="I123" s="958"/>
      <c r="J123" s="958"/>
      <c r="K123" s="958"/>
      <c r="L123" s="958"/>
      <c r="M123" s="958"/>
      <c r="N123" s="958"/>
      <c r="O123" s="958"/>
      <c r="P123" s="958"/>
      <c r="Q123" s="958"/>
      <c r="R123" s="958"/>
      <c r="S123" s="958"/>
      <c r="T123" s="958"/>
      <c r="U123" s="958"/>
      <c r="V123" s="958"/>
      <c r="W123" s="958"/>
      <c r="X123" s="958"/>
      <c r="Y123" s="958"/>
      <c r="Z123" s="959"/>
      <c r="AA123" s="999">
        <v>101708</v>
      </c>
      <c r="AB123" s="1000"/>
      <c r="AC123" s="1000"/>
      <c r="AD123" s="1000"/>
      <c r="AE123" s="1001"/>
      <c r="AF123" s="1002">
        <v>92660</v>
      </c>
      <c r="AG123" s="1000"/>
      <c r="AH123" s="1000"/>
      <c r="AI123" s="1000"/>
      <c r="AJ123" s="1001"/>
      <c r="AK123" s="1002">
        <v>96312</v>
      </c>
      <c r="AL123" s="1000"/>
      <c r="AM123" s="1000"/>
      <c r="AN123" s="1000"/>
      <c r="AO123" s="1001"/>
      <c r="AP123" s="1003">
        <v>0.5</v>
      </c>
      <c r="AQ123" s="1004"/>
      <c r="AR123" s="1004"/>
      <c r="AS123" s="1004"/>
      <c r="AT123" s="1005"/>
      <c r="AU123" s="1036"/>
      <c r="AV123" s="1037"/>
      <c r="AW123" s="1037"/>
      <c r="AX123" s="1037"/>
      <c r="AY123" s="1037"/>
      <c r="AZ123" s="230" t="s">
        <v>169</v>
      </c>
      <c r="BA123" s="230"/>
      <c r="BB123" s="230"/>
      <c r="BC123" s="230"/>
      <c r="BD123" s="230"/>
      <c r="BE123" s="230"/>
      <c r="BF123" s="230"/>
      <c r="BG123" s="230"/>
      <c r="BH123" s="230"/>
      <c r="BI123" s="230"/>
      <c r="BJ123" s="230"/>
      <c r="BK123" s="230"/>
      <c r="BL123" s="230"/>
      <c r="BM123" s="230"/>
      <c r="BN123" s="230"/>
      <c r="BO123" s="1016" t="s">
        <v>448</v>
      </c>
      <c r="BP123" s="1047"/>
      <c r="BQ123" s="1106">
        <v>74953192</v>
      </c>
      <c r="BR123" s="1107"/>
      <c r="BS123" s="1107"/>
      <c r="BT123" s="1107"/>
      <c r="BU123" s="1107"/>
      <c r="BV123" s="1107">
        <v>76885338</v>
      </c>
      <c r="BW123" s="1107"/>
      <c r="BX123" s="1107"/>
      <c r="BY123" s="1107"/>
      <c r="BZ123" s="1107"/>
      <c r="CA123" s="1107">
        <v>76123612</v>
      </c>
      <c r="CB123" s="1107"/>
      <c r="CC123" s="1107"/>
      <c r="CD123" s="1107"/>
      <c r="CE123" s="1107"/>
      <c r="CF123" s="1040"/>
      <c r="CG123" s="1041"/>
      <c r="CH123" s="1041"/>
      <c r="CI123" s="1041"/>
      <c r="CJ123" s="1042"/>
      <c r="CK123" s="1051"/>
      <c r="CL123" s="1052"/>
      <c r="CM123" s="1052"/>
      <c r="CN123" s="1052"/>
      <c r="CO123" s="1053"/>
      <c r="CP123" s="1061" t="s">
        <v>381</v>
      </c>
      <c r="CQ123" s="1062"/>
      <c r="CR123" s="1062"/>
      <c r="CS123" s="1062"/>
      <c r="CT123" s="1062"/>
      <c r="CU123" s="1062"/>
      <c r="CV123" s="1062"/>
      <c r="CW123" s="1062"/>
      <c r="CX123" s="1062"/>
      <c r="CY123" s="1062"/>
      <c r="CZ123" s="1062"/>
      <c r="DA123" s="1062"/>
      <c r="DB123" s="1062"/>
      <c r="DC123" s="1062"/>
      <c r="DD123" s="1062"/>
      <c r="DE123" s="1062"/>
      <c r="DF123" s="1063"/>
      <c r="DG123" s="999" t="s">
        <v>111</v>
      </c>
      <c r="DH123" s="1000"/>
      <c r="DI123" s="1000"/>
      <c r="DJ123" s="1000"/>
      <c r="DK123" s="1001"/>
      <c r="DL123" s="1002" t="s">
        <v>111</v>
      </c>
      <c r="DM123" s="1000"/>
      <c r="DN123" s="1000"/>
      <c r="DO123" s="1000"/>
      <c r="DP123" s="1001"/>
      <c r="DQ123" s="1002" t="s">
        <v>111</v>
      </c>
      <c r="DR123" s="1000"/>
      <c r="DS123" s="1000"/>
      <c r="DT123" s="1000"/>
      <c r="DU123" s="1001"/>
      <c r="DV123" s="1003" t="s">
        <v>111</v>
      </c>
      <c r="DW123" s="1004"/>
      <c r="DX123" s="1004"/>
      <c r="DY123" s="1004"/>
      <c r="DZ123" s="1005"/>
    </row>
    <row r="124" spans="1:130" s="199" customFormat="1" ht="26.25" customHeight="1" thickBot="1">
      <c r="A124" s="1100"/>
      <c r="B124" s="987"/>
      <c r="C124" s="957" t="s">
        <v>437</v>
      </c>
      <c r="D124" s="958"/>
      <c r="E124" s="958"/>
      <c r="F124" s="958"/>
      <c r="G124" s="958"/>
      <c r="H124" s="958"/>
      <c r="I124" s="958"/>
      <c r="J124" s="958"/>
      <c r="K124" s="958"/>
      <c r="L124" s="958"/>
      <c r="M124" s="958"/>
      <c r="N124" s="958"/>
      <c r="O124" s="958"/>
      <c r="P124" s="958"/>
      <c r="Q124" s="958"/>
      <c r="R124" s="958"/>
      <c r="S124" s="958"/>
      <c r="T124" s="958"/>
      <c r="U124" s="958"/>
      <c r="V124" s="958"/>
      <c r="W124" s="958"/>
      <c r="X124" s="958"/>
      <c r="Y124" s="958"/>
      <c r="Z124" s="959"/>
      <c r="AA124" s="999" t="s">
        <v>111</v>
      </c>
      <c r="AB124" s="1000"/>
      <c r="AC124" s="1000"/>
      <c r="AD124" s="1000"/>
      <c r="AE124" s="1001"/>
      <c r="AF124" s="1002" t="s">
        <v>111</v>
      </c>
      <c r="AG124" s="1000"/>
      <c r="AH124" s="1000"/>
      <c r="AI124" s="1000"/>
      <c r="AJ124" s="1001"/>
      <c r="AK124" s="1002" t="s">
        <v>111</v>
      </c>
      <c r="AL124" s="1000"/>
      <c r="AM124" s="1000"/>
      <c r="AN124" s="1000"/>
      <c r="AO124" s="1001"/>
      <c r="AP124" s="1003" t="s">
        <v>111</v>
      </c>
      <c r="AQ124" s="1004"/>
      <c r="AR124" s="1004"/>
      <c r="AS124" s="1004"/>
      <c r="AT124" s="1005"/>
      <c r="AU124" s="1102" t="s">
        <v>449</v>
      </c>
      <c r="AV124" s="1103"/>
      <c r="AW124" s="1103"/>
      <c r="AX124" s="1103"/>
      <c r="AY124" s="1103"/>
      <c r="AZ124" s="1103"/>
      <c r="BA124" s="1103"/>
      <c r="BB124" s="1103"/>
      <c r="BC124" s="1103"/>
      <c r="BD124" s="1103"/>
      <c r="BE124" s="1103"/>
      <c r="BF124" s="1103"/>
      <c r="BG124" s="1103"/>
      <c r="BH124" s="1103"/>
      <c r="BI124" s="1103"/>
      <c r="BJ124" s="1103"/>
      <c r="BK124" s="1103"/>
      <c r="BL124" s="1103"/>
      <c r="BM124" s="1103"/>
      <c r="BN124" s="1103"/>
      <c r="BO124" s="1103"/>
      <c r="BP124" s="1104"/>
      <c r="BQ124" s="1105">
        <v>131.30000000000001</v>
      </c>
      <c r="BR124" s="1069"/>
      <c r="BS124" s="1069"/>
      <c r="BT124" s="1069"/>
      <c r="BU124" s="1069"/>
      <c r="BV124" s="1069">
        <v>127.3</v>
      </c>
      <c r="BW124" s="1069"/>
      <c r="BX124" s="1069"/>
      <c r="BY124" s="1069"/>
      <c r="BZ124" s="1069"/>
      <c r="CA124" s="1069">
        <v>115.7</v>
      </c>
      <c r="CB124" s="1069"/>
      <c r="CC124" s="1069"/>
      <c r="CD124" s="1069"/>
      <c r="CE124" s="1069"/>
      <c r="CF124" s="1070"/>
      <c r="CG124" s="1071"/>
      <c r="CH124" s="1071"/>
      <c r="CI124" s="1071"/>
      <c r="CJ124" s="1072"/>
      <c r="CK124" s="1054"/>
      <c r="CL124" s="1054"/>
      <c r="CM124" s="1054"/>
      <c r="CN124" s="1054"/>
      <c r="CO124" s="1055"/>
      <c r="CP124" s="1061" t="s">
        <v>450</v>
      </c>
      <c r="CQ124" s="1062"/>
      <c r="CR124" s="1062"/>
      <c r="CS124" s="1062"/>
      <c r="CT124" s="1062"/>
      <c r="CU124" s="1062"/>
      <c r="CV124" s="1062"/>
      <c r="CW124" s="1062"/>
      <c r="CX124" s="1062"/>
      <c r="CY124" s="1062"/>
      <c r="CZ124" s="1062"/>
      <c r="DA124" s="1062"/>
      <c r="DB124" s="1062"/>
      <c r="DC124" s="1062"/>
      <c r="DD124" s="1062"/>
      <c r="DE124" s="1062"/>
      <c r="DF124" s="1063"/>
      <c r="DG124" s="1046" t="s">
        <v>111</v>
      </c>
      <c r="DH124" s="1025"/>
      <c r="DI124" s="1025"/>
      <c r="DJ124" s="1025"/>
      <c r="DK124" s="1026"/>
      <c r="DL124" s="1024" t="s">
        <v>111</v>
      </c>
      <c r="DM124" s="1025"/>
      <c r="DN124" s="1025"/>
      <c r="DO124" s="1025"/>
      <c r="DP124" s="1026"/>
      <c r="DQ124" s="1024" t="s">
        <v>111</v>
      </c>
      <c r="DR124" s="1025"/>
      <c r="DS124" s="1025"/>
      <c r="DT124" s="1025"/>
      <c r="DU124" s="1026"/>
      <c r="DV124" s="1027" t="s">
        <v>111</v>
      </c>
      <c r="DW124" s="1028"/>
      <c r="DX124" s="1028"/>
      <c r="DY124" s="1028"/>
      <c r="DZ124" s="1029"/>
    </row>
    <row r="125" spans="1:130" s="199" customFormat="1" ht="26.25" customHeight="1">
      <c r="A125" s="1100"/>
      <c r="B125" s="987"/>
      <c r="C125" s="957" t="s">
        <v>439</v>
      </c>
      <c r="D125" s="958"/>
      <c r="E125" s="958"/>
      <c r="F125" s="958"/>
      <c r="G125" s="958"/>
      <c r="H125" s="958"/>
      <c r="I125" s="958"/>
      <c r="J125" s="958"/>
      <c r="K125" s="958"/>
      <c r="L125" s="958"/>
      <c r="M125" s="958"/>
      <c r="N125" s="958"/>
      <c r="O125" s="958"/>
      <c r="P125" s="958"/>
      <c r="Q125" s="958"/>
      <c r="R125" s="958"/>
      <c r="S125" s="958"/>
      <c r="T125" s="958"/>
      <c r="U125" s="958"/>
      <c r="V125" s="958"/>
      <c r="W125" s="958"/>
      <c r="X125" s="958"/>
      <c r="Y125" s="958"/>
      <c r="Z125" s="959"/>
      <c r="AA125" s="999" t="s">
        <v>111</v>
      </c>
      <c r="AB125" s="1000"/>
      <c r="AC125" s="1000"/>
      <c r="AD125" s="1000"/>
      <c r="AE125" s="1001"/>
      <c r="AF125" s="1002" t="s">
        <v>111</v>
      </c>
      <c r="AG125" s="1000"/>
      <c r="AH125" s="1000"/>
      <c r="AI125" s="1000"/>
      <c r="AJ125" s="1001"/>
      <c r="AK125" s="1002" t="s">
        <v>111</v>
      </c>
      <c r="AL125" s="1000"/>
      <c r="AM125" s="1000"/>
      <c r="AN125" s="1000"/>
      <c r="AO125" s="1001"/>
      <c r="AP125" s="1003" t="s">
        <v>111</v>
      </c>
      <c r="AQ125" s="1004"/>
      <c r="AR125" s="1004"/>
      <c r="AS125" s="1004"/>
      <c r="AT125" s="1005"/>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64" t="s">
        <v>451</v>
      </c>
      <c r="CL125" s="1049"/>
      <c r="CM125" s="1049"/>
      <c r="CN125" s="1049"/>
      <c r="CO125" s="1050"/>
      <c r="CP125" s="981" t="s">
        <v>452</v>
      </c>
      <c r="CQ125" s="930"/>
      <c r="CR125" s="930"/>
      <c r="CS125" s="930"/>
      <c r="CT125" s="930"/>
      <c r="CU125" s="930"/>
      <c r="CV125" s="930"/>
      <c r="CW125" s="930"/>
      <c r="CX125" s="930"/>
      <c r="CY125" s="930"/>
      <c r="CZ125" s="930"/>
      <c r="DA125" s="930"/>
      <c r="DB125" s="930"/>
      <c r="DC125" s="930"/>
      <c r="DD125" s="930"/>
      <c r="DE125" s="930"/>
      <c r="DF125" s="931"/>
      <c r="DG125" s="967" t="s">
        <v>111</v>
      </c>
      <c r="DH125" s="968"/>
      <c r="DI125" s="968"/>
      <c r="DJ125" s="968"/>
      <c r="DK125" s="968"/>
      <c r="DL125" s="968" t="s">
        <v>111</v>
      </c>
      <c r="DM125" s="968"/>
      <c r="DN125" s="968"/>
      <c r="DO125" s="968"/>
      <c r="DP125" s="968"/>
      <c r="DQ125" s="968" t="s">
        <v>111</v>
      </c>
      <c r="DR125" s="968"/>
      <c r="DS125" s="968"/>
      <c r="DT125" s="968"/>
      <c r="DU125" s="968"/>
      <c r="DV125" s="969" t="s">
        <v>111</v>
      </c>
      <c r="DW125" s="969"/>
      <c r="DX125" s="969"/>
      <c r="DY125" s="969"/>
      <c r="DZ125" s="970"/>
    </row>
    <row r="126" spans="1:130" s="199" customFormat="1" ht="26.25" customHeight="1" thickBot="1">
      <c r="A126" s="1100"/>
      <c r="B126" s="987"/>
      <c r="C126" s="957" t="s">
        <v>441</v>
      </c>
      <c r="D126" s="958"/>
      <c r="E126" s="958"/>
      <c r="F126" s="958"/>
      <c r="G126" s="958"/>
      <c r="H126" s="958"/>
      <c r="I126" s="958"/>
      <c r="J126" s="958"/>
      <c r="K126" s="958"/>
      <c r="L126" s="958"/>
      <c r="M126" s="958"/>
      <c r="N126" s="958"/>
      <c r="O126" s="958"/>
      <c r="P126" s="958"/>
      <c r="Q126" s="958"/>
      <c r="R126" s="958"/>
      <c r="S126" s="958"/>
      <c r="T126" s="958"/>
      <c r="U126" s="958"/>
      <c r="V126" s="958"/>
      <c r="W126" s="958"/>
      <c r="X126" s="958"/>
      <c r="Y126" s="958"/>
      <c r="Z126" s="959"/>
      <c r="AA126" s="999" t="s">
        <v>111</v>
      </c>
      <c r="AB126" s="1000"/>
      <c r="AC126" s="1000"/>
      <c r="AD126" s="1000"/>
      <c r="AE126" s="1001"/>
      <c r="AF126" s="1002" t="s">
        <v>111</v>
      </c>
      <c r="AG126" s="1000"/>
      <c r="AH126" s="1000"/>
      <c r="AI126" s="1000"/>
      <c r="AJ126" s="1001"/>
      <c r="AK126" s="1002" t="s">
        <v>111</v>
      </c>
      <c r="AL126" s="1000"/>
      <c r="AM126" s="1000"/>
      <c r="AN126" s="1000"/>
      <c r="AO126" s="1001"/>
      <c r="AP126" s="1003" t="s">
        <v>111</v>
      </c>
      <c r="AQ126" s="1004"/>
      <c r="AR126" s="1004"/>
      <c r="AS126" s="1004"/>
      <c r="AT126" s="100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65"/>
      <c r="CL126" s="1052"/>
      <c r="CM126" s="1052"/>
      <c r="CN126" s="1052"/>
      <c r="CO126" s="1053"/>
      <c r="CP126" s="990" t="s">
        <v>453</v>
      </c>
      <c r="CQ126" s="991"/>
      <c r="CR126" s="991"/>
      <c r="CS126" s="991"/>
      <c r="CT126" s="991"/>
      <c r="CU126" s="991"/>
      <c r="CV126" s="991"/>
      <c r="CW126" s="991"/>
      <c r="CX126" s="991"/>
      <c r="CY126" s="991"/>
      <c r="CZ126" s="991"/>
      <c r="DA126" s="991"/>
      <c r="DB126" s="991"/>
      <c r="DC126" s="991"/>
      <c r="DD126" s="991"/>
      <c r="DE126" s="991"/>
      <c r="DF126" s="992"/>
      <c r="DG126" s="960" t="s">
        <v>111</v>
      </c>
      <c r="DH126" s="961"/>
      <c r="DI126" s="961"/>
      <c r="DJ126" s="961"/>
      <c r="DK126" s="961"/>
      <c r="DL126" s="961" t="s">
        <v>111</v>
      </c>
      <c r="DM126" s="961"/>
      <c r="DN126" s="961"/>
      <c r="DO126" s="961"/>
      <c r="DP126" s="961"/>
      <c r="DQ126" s="961" t="s">
        <v>111</v>
      </c>
      <c r="DR126" s="961"/>
      <c r="DS126" s="961"/>
      <c r="DT126" s="961"/>
      <c r="DU126" s="961"/>
      <c r="DV126" s="962" t="s">
        <v>111</v>
      </c>
      <c r="DW126" s="962"/>
      <c r="DX126" s="962"/>
      <c r="DY126" s="962"/>
      <c r="DZ126" s="963"/>
    </row>
    <row r="127" spans="1:130" s="199" customFormat="1" ht="26.25" customHeight="1">
      <c r="A127" s="1101"/>
      <c r="B127" s="989"/>
      <c r="C127" s="1043" t="s">
        <v>454</v>
      </c>
      <c r="D127" s="1044"/>
      <c r="E127" s="1044"/>
      <c r="F127" s="1044"/>
      <c r="G127" s="1044"/>
      <c r="H127" s="1044"/>
      <c r="I127" s="1044"/>
      <c r="J127" s="1044"/>
      <c r="K127" s="1044"/>
      <c r="L127" s="1044"/>
      <c r="M127" s="1044"/>
      <c r="N127" s="1044"/>
      <c r="O127" s="1044"/>
      <c r="P127" s="1044"/>
      <c r="Q127" s="1044"/>
      <c r="R127" s="1044"/>
      <c r="S127" s="1044"/>
      <c r="T127" s="1044"/>
      <c r="U127" s="1044"/>
      <c r="V127" s="1044"/>
      <c r="W127" s="1044"/>
      <c r="X127" s="1044"/>
      <c r="Y127" s="1044"/>
      <c r="Z127" s="1045"/>
      <c r="AA127" s="999">
        <v>69155</v>
      </c>
      <c r="AB127" s="1000"/>
      <c r="AC127" s="1000"/>
      <c r="AD127" s="1000"/>
      <c r="AE127" s="1001"/>
      <c r="AF127" s="1002">
        <v>52246</v>
      </c>
      <c r="AG127" s="1000"/>
      <c r="AH127" s="1000"/>
      <c r="AI127" s="1000"/>
      <c r="AJ127" s="1001"/>
      <c r="AK127" s="1002">
        <v>50648</v>
      </c>
      <c r="AL127" s="1000"/>
      <c r="AM127" s="1000"/>
      <c r="AN127" s="1000"/>
      <c r="AO127" s="1001"/>
      <c r="AP127" s="1003">
        <v>0.2</v>
      </c>
      <c r="AQ127" s="1004"/>
      <c r="AR127" s="1004"/>
      <c r="AS127" s="1004"/>
      <c r="AT127" s="1005"/>
      <c r="AU127" s="235"/>
      <c r="AV127" s="235"/>
      <c r="AW127" s="235"/>
      <c r="AX127" s="1073" t="s">
        <v>455</v>
      </c>
      <c r="AY127" s="1074"/>
      <c r="AZ127" s="1074"/>
      <c r="BA127" s="1074"/>
      <c r="BB127" s="1074"/>
      <c r="BC127" s="1074"/>
      <c r="BD127" s="1074"/>
      <c r="BE127" s="1075"/>
      <c r="BF127" s="1076" t="s">
        <v>456</v>
      </c>
      <c r="BG127" s="1074"/>
      <c r="BH127" s="1074"/>
      <c r="BI127" s="1074"/>
      <c r="BJ127" s="1074"/>
      <c r="BK127" s="1074"/>
      <c r="BL127" s="1075"/>
      <c r="BM127" s="1076" t="s">
        <v>457</v>
      </c>
      <c r="BN127" s="1074"/>
      <c r="BO127" s="1074"/>
      <c r="BP127" s="1074"/>
      <c r="BQ127" s="1074"/>
      <c r="BR127" s="1074"/>
      <c r="BS127" s="1075"/>
      <c r="BT127" s="1076" t="s">
        <v>458</v>
      </c>
      <c r="BU127" s="1074"/>
      <c r="BV127" s="1074"/>
      <c r="BW127" s="1074"/>
      <c r="BX127" s="1074"/>
      <c r="BY127" s="1074"/>
      <c r="BZ127" s="1098"/>
      <c r="CA127" s="235"/>
      <c r="CB127" s="235"/>
      <c r="CC127" s="235"/>
      <c r="CD127" s="236"/>
      <c r="CE127" s="236"/>
      <c r="CF127" s="236"/>
      <c r="CG127" s="233"/>
      <c r="CH127" s="233"/>
      <c r="CI127" s="233"/>
      <c r="CJ127" s="234"/>
      <c r="CK127" s="1065"/>
      <c r="CL127" s="1052"/>
      <c r="CM127" s="1052"/>
      <c r="CN127" s="1052"/>
      <c r="CO127" s="1053"/>
      <c r="CP127" s="990" t="s">
        <v>459</v>
      </c>
      <c r="CQ127" s="991"/>
      <c r="CR127" s="991"/>
      <c r="CS127" s="991"/>
      <c r="CT127" s="991"/>
      <c r="CU127" s="991"/>
      <c r="CV127" s="991"/>
      <c r="CW127" s="991"/>
      <c r="CX127" s="991"/>
      <c r="CY127" s="991"/>
      <c r="CZ127" s="991"/>
      <c r="DA127" s="991"/>
      <c r="DB127" s="991"/>
      <c r="DC127" s="991"/>
      <c r="DD127" s="991"/>
      <c r="DE127" s="991"/>
      <c r="DF127" s="992"/>
      <c r="DG127" s="960" t="s">
        <v>111</v>
      </c>
      <c r="DH127" s="961"/>
      <c r="DI127" s="961"/>
      <c r="DJ127" s="961"/>
      <c r="DK127" s="961"/>
      <c r="DL127" s="961" t="s">
        <v>111</v>
      </c>
      <c r="DM127" s="961"/>
      <c r="DN127" s="961"/>
      <c r="DO127" s="961"/>
      <c r="DP127" s="961"/>
      <c r="DQ127" s="961" t="s">
        <v>111</v>
      </c>
      <c r="DR127" s="961"/>
      <c r="DS127" s="961"/>
      <c r="DT127" s="961"/>
      <c r="DU127" s="961"/>
      <c r="DV127" s="962" t="s">
        <v>111</v>
      </c>
      <c r="DW127" s="962"/>
      <c r="DX127" s="962"/>
      <c r="DY127" s="962"/>
      <c r="DZ127" s="963"/>
    </row>
    <row r="128" spans="1:130" s="199" customFormat="1" ht="26.25" customHeight="1" thickBot="1">
      <c r="A128" s="1084" t="s">
        <v>460</v>
      </c>
      <c r="B128" s="1085"/>
      <c r="C128" s="1085"/>
      <c r="D128" s="1085"/>
      <c r="E128" s="1085"/>
      <c r="F128" s="1085"/>
      <c r="G128" s="1085"/>
      <c r="H128" s="1085"/>
      <c r="I128" s="1085"/>
      <c r="J128" s="1085"/>
      <c r="K128" s="1085"/>
      <c r="L128" s="1085"/>
      <c r="M128" s="1085"/>
      <c r="N128" s="1085"/>
      <c r="O128" s="1085"/>
      <c r="P128" s="1085"/>
      <c r="Q128" s="1085"/>
      <c r="R128" s="1085"/>
      <c r="S128" s="1085"/>
      <c r="T128" s="1085"/>
      <c r="U128" s="1085"/>
      <c r="V128" s="1085"/>
      <c r="W128" s="1086" t="s">
        <v>461</v>
      </c>
      <c r="X128" s="1086"/>
      <c r="Y128" s="1086"/>
      <c r="Z128" s="1087"/>
      <c r="AA128" s="1088">
        <v>463336</v>
      </c>
      <c r="AB128" s="1089"/>
      <c r="AC128" s="1089"/>
      <c r="AD128" s="1089"/>
      <c r="AE128" s="1090"/>
      <c r="AF128" s="1091">
        <v>444956</v>
      </c>
      <c r="AG128" s="1089"/>
      <c r="AH128" s="1089"/>
      <c r="AI128" s="1089"/>
      <c r="AJ128" s="1090"/>
      <c r="AK128" s="1091">
        <v>440983</v>
      </c>
      <c r="AL128" s="1089"/>
      <c r="AM128" s="1089"/>
      <c r="AN128" s="1089"/>
      <c r="AO128" s="1090"/>
      <c r="AP128" s="1092"/>
      <c r="AQ128" s="1093"/>
      <c r="AR128" s="1093"/>
      <c r="AS128" s="1093"/>
      <c r="AT128" s="1094"/>
      <c r="AU128" s="235"/>
      <c r="AV128" s="235"/>
      <c r="AW128" s="235"/>
      <c r="AX128" s="929" t="s">
        <v>462</v>
      </c>
      <c r="AY128" s="930"/>
      <c r="AZ128" s="930"/>
      <c r="BA128" s="930"/>
      <c r="BB128" s="930"/>
      <c r="BC128" s="930"/>
      <c r="BD128" s="930"/>
      <c r="BE128" s="931"/>
      <c r="BF128" s="1095" t="s">
        <v>111</v>
      </c>
      <c r="BG128" s="1096"/>
      <c r="BH128" s="1096"/>
      <c r="BI128" s="1096"/>
      <c r="BJ128" s="1096"/>
      <c r="BK128" s="1096"/>
      <c r="BL128" s="1097"/>
      <c r="BM128" s="1095">
        <v>12.06</v>
      </c>
      <c r="BN128" s="1096"/>
      <c r="BO128" s="1096"/>
      <c r="BP128" s="1096"/>
      <c r="BQ128" s="1096"/>
      <c r="BR128" s="1096"/>
      <c r="BS128" s="1097"/>
      <c r="BT128" s="1095">
        <v>20</v>
      </c>
      <c r="BU128" s="1096"/>
      <c r="BV128" s="1096"/>
      <c r="BW128" s="1096"/>
      <c r="BX128" s="1096"/>
      <c r="BY128" s="1096"/>
      <c r="BZ128" s="1120"/>
      <c r="CA128" s="236"/>
      <c r="CB128" s="236"/>
      <c r="CC128" s="236"/>
      <c r="CD128" s="236"/>
      <c r="CE128" s="236"/>
      <c r="CF128" s="236"/>
      <c r="CG128" s="233"/>
      <c r="CH128" s="233"/>
      <c r="CI128" s="233"/>
      <c r="CJ128" s="234"/>
      <c r="CK128" s="1066"/>
      <c r="CL128" s="1067"/>
      <c r="CM128" s="1067"/>
      <c r="CN128" s="1067"/>
      <c r="CO128" s="1068"/>
      <c r="CP128" s="1077" t="s">
        <v>463</v>
      </c>
      <c r="CQ128" s="1078"/>
      <c r="CR128" s="1078"/>
      <c r="CS128" s="1078"/>
      <c r="CT128" s="1078"/>
      <c r="CU128" s="1078"/>
      <c r="CV128" s="1078"/>
      <c r="CW128" s="1078"/>
      <c r="CX128" s="1078"/>
      <c r="CY128" s="1078"/>
      <c r="CZ128" s="1078"/>
      <c r="DA128" s="1078"/>
      <c r="DB128" s="1078"/>
      <c r="DC128" s="1078"/>
      <c r="DD128" s="1078"/>
      <c r="DE128" s="1078"/>
      <c r="DF128" s="1079"/>
      <c r="DG128" s="1080">
        <v>297710</v>
      </c>
      <c r="DH128" s="1081"/>
      <c r="DI128" s="1081"/>
      <c r="DJ128" s="1081"/>
      <c r="DK128" s="1081"/>
      <c r="DL128" s="1081">
        <v>129814</v>
      </c>
      <c r="DM128" s="1081"/>
      <c r="DN128" s="1081"/>
      <c r="DO128" s="1081"/>
      <c r="DP128" s="1081"/>
      <c r="DQ128" s="1081">
        <v>130955</v>
      </c>
      <c r="DR128" s="1081"/>
      <c r="DS128" s="1081"/>
      <c r="DT128" s="1081"/>
      <c r="DU128" s="1081"/>
      <c r="DV128" s="1082">
        <v>0.6</v>
      </c>
      <c r="DW128" s="1082"/>
      <c r="DX128" s="1082"/>
      <c r="DY128" s="1082"/>
      <c r="DZ128" s="1083"/>
    </row>
    <row r="129" spans="1:131" s="199" customFormat="1" ht="26.25" customHeight="1">
      <c r="A129" s="971" t="s">
        <v>91</v>
      </c>
      <c r="B129" s="972"/>
      <c r="C129" s="972"/>
      <c r="D129" s="972"/>
      <c r="E129" s="972"/>
      <c r="F129" s="972"/>
      <c r="G129" s="972"/>
      <c r="H129" s="972"/>
      <c r="I129" s="972"/>
      <c r="J129" s="972"/>
      <c r="K129" s="972"/>
      <c r="L129" s="972"/>
      <c r="M129" s="972"/>
      <c r="N129" s="972"/>
      <c r="O129" s="972"/>
      <c r="P129" s="972"/>
      <c r="Q129" s="972"/>
      <c r="R129" s="972"/>
      <c r="S129" s="972"/>
      <c r="T129" s="972"/>
      <c r="U129" s="972"/>
      <c r="V129" s="972"/>
      <c r="W129" s="1114" t="s">
        <v>464</v>
      </c>
      <c r="X129" s="1115"/>
      <c r="Y129" s="1115"/>
      <c r="Z129" s="1116"/>
      <c r="AA129" s="999">
        <v>24926992</v>
      </c>
      <c r="AB129" s="1000"/>
      <c r="AC129" s="1000"/>
      <c r="AD129" s="1000"/>
      <c r="AE129" s="1001"/>
      <c r="AF129" s="1002">
        <v>25760071</v>
      </c>
      <c r="AG129" s="1000"/>
      <c r="AH129" s="1000"/>
      <c r="AI129" s="1000"/>
      <c r="AJ129" s="1001"/>
      <c r="AK129" s="1002">
        <v>25381495</v>
      </c>
      <c r="AL129" s="1000"/>
      <c r="AM129" s="1000"/>
      <c r="AN129" s="1000"/>
      <c r="AO129" s="1001"/>
      <c r="AP129" s="1117"/>
      <c r="AQ129" s="1118"/>
      <c r="AR129" s="1118"/>
      <c r="AS129" s="1118"/>
      <c r="AT129" s="1119"/>
      <c r="AU129" s="237"/>
      <c r="AV129" s="237"/>
      <c r="AW129" s="237"/>
      <c r="AX129" s="1108" t="s">
        <v>465</v>
      </c>
      <c r="AY129" s="991"/>
      <c r="AZ129" s="991"/>
      <c r="BA129" s="991"/>
      <c r="BB129" s="991"/>
      <c r="BC129" s="991"/>
      <c r="BD129" s="991"/>
      <c r="BE129" s="992"/>
      <c r="BF129" s="1109" t="s">
        <v>111</v>
      </c>
      <c r="BG129" s="1110"/>
      <c r="BH129" s="1110"/>
      <c r="BI129" s="1110"/>
      <c r="BJ129" s="1110"/>
      <c r="BK129" s="1110"/>
      <c r="BL129" s="1111"/>
      <c r="BM129" s="1109">
        <v>17.059999999999999</v>
      </c>
      <c r="BN129" s="1110"/>
      <c r="BO129" s="1110"/>
      <c r="BP129" s="1110"/>
      <c r="BQ129" s="1110"/>
      <c r="BR129" s="1110"/>
      <c r="BS129" s="1111"/>
      <c r="BT129" s="1109">
        <v>30</v>
      </c>
      <c r="BU129" s="1112"/>
      <c r="BV129" s="1112"/>
      <c r="BW129" s="1112"/>
      <c r="BX129" s="1112"/>
      <c r="BY129" s="1112"/>
      <c r="BZ129" s="1113"/>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71" t="s">
        <v>466</v>
      </c>
      <c r="B130" s="972"/>
      <c r="C130" s="972"/>
      <c r="D130" s="972"/>
      <c r="E130" s="972"/>
      <c r="F130" s="972"/>
      <c r="G130" s="972"/>
      <c r="H130" s="972"/>
      <c r="I130" s="972"/>
      <c r="J130" s="972"/>
      <c r="K130" s="972"/>
      <c r="L130" s="972"/>
      <c r="M130" s="972"/>
      <c r="N130" s="972"/>
      <c r="O130" s="972"/>
      <c r="P130" s="972"/>
      <c r="Q130" s="972"/>
      <c r="R130" s="972"/>
      <c r="S130" s="972"/>
      <c r="T130" s="972"/>
      <c r="U130" s="972"/>
      <c r="V130" s="972"/>
      <c r="W130" s="1114" t="s">
        <v>467</v>
      </c>
      <c r="X130" s="1115"/>
      <c r="Y130" s="1115"/>
      <c r="Z130" s="1116"/>
      <c r="AA130" s="999">
        <v>4180212</v>
      </c>
      <c r="AB130" s="1000"/>
      <c r="AC130" s="1000"/>
      <c r="AD130" s="1000"/>
      <c r="AE130" s="1001"/>
      <c r="AF130" s="1002">
        <v>4724450</v>
      </c>
      <c r="AG130" s="1000"/>
      <c r="AH130" s="1000"/>
      <c r="AI130" s="1000"/>
      <c r="AJ130" s="1001"/>
      <c r="AK130" s="1002">
        <v>4950078</v>
      </c>
      <c r="AL130" s="1000"/>
      <c r="AM130" s="1000"/>
      <c r="AN130" s="1000"/>
      <c r="AO130" s="1001"/>
      <c r="AP130" s="1117"/>
      <c r="AQ130" s="1118"/>
      <c r="AR130" s="1118"/>
      <c r="AS130" s="1118"/>
      <c r="AT130" s="1119"/>
      <c r="AU130" s="237"/>
      <c r="AV130" s="237"/>
      <c r="AW130" s="237"/>
      <c r="AX130" s="1108" t="s">
        <v>468</v>
      </c>
      <c r="AY130" s="991"/>
      <c r="AZ130" s="991"/>
      <c r="BA130" s="991"/>
      <c r="BB130" s="991"/>
      <c r="BC130" s="991"/>
      <c r="BD130" s="991"/>
      <c r="BE130" s="992"/>
      <c r="BF130" s="1145">
        <v>14.6</v>
      </c>
      <c r="BG130" s="1146"/>
      <c r="BH130" s="1146"/>
      <c r="BI130" s="1146"/>
      <c r="BJ130" s="1146"/>
      <c r="BK130" s="1146"/>
      <c r="BL130" s="1147"/>
      <c r="BM130" s="1145">
        <v>25</v>
      </c>
      <c r="BN130" s="1146"/>
      <c r="BO130" s="1146"/>
      <c r="BP130" s="1146"/>
      <c r="BQ130" s="1146"/>
      <c r="BR130" s="1146"/>
      <c r="BS130" s="1147"/>
      <c r="BT130" s="1145">
        <v>35</v>
      </c>
      <c r="BU130" s="1148"/>
      <c r="BV130" s="1148"/>
      <c r="BW130" s="1148"/>
      <c r="BX130" s="1148"/>
      <c r="BY130" s="1148"/>
      <c r="BZ130" s="1149"/>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50"/>
      <c r="B131" s="1151"/>
      <c r="C131" s="1151"/>
      <c r="D131" s="1151"/>
      <c r="E131" s="1151"/>
      <c r="F131" s="1151"/>
      <c r="G131" s="1151"/>
      <c r="H131" s="1151"/>
      <c r="I131" s="1151"/>
      <c r="J131" s="1151"/>
      <c r="K131" s="1151"/>
      <c r="L131" s="1151"/>
      <c r="M131" s="1151"/>
      <c r="N131" s="1151"/>
      <c r="O131" s="1151"/>
      <c r="P131" s="1151"/>
      <c r="Q131" s="1151"/>
      <c r="R131" s="1151"/>
      <c r="S131" s="1151"/>
      <c r="T131" s="1151"/>
      <c r="U131" s="1151"/>
      <c r="V131" s="1151"/>
      <c r="W131" s="1152" t="s">
        <v>469</v>
      </c>
      <c r="X131" s="1153"/>
      <c r="Y131" s="1153"/>
      <c r="Z131" s="1154"/>
      <c r="AA131" s="1046">
        <v>20746780</v>
      </c>
      <c r="AB131" s="1025"/>
      <c r="AC131" s="1025"/>
      <c r="AD131" s="1025"/>
      <c r="AE131" s="1026"/>
      <c r="AF131" s="1024">
        <v>21035621</v>
      </c>
      <c r="AG131" s="1025"/>
      <c r="AH131" s="1025"/>
      <c r="AI131" s="1025"/>
      <c r="AJ131" s="1026"/>
      <c r="AK131" s="1024">
        <v>20431417</v>
      </c>
      <c r="AL131" s="1025"/>
      <c r="AM131" s="1025"/>
      <c r="AN131" s="1025"/>
      <c r="AO131" s="1026"/>
      <c r="AP131" s="1155"/>
      <c r="AQ131" s="1156"/>
      <c r="AR131" s="1156"/>
      <c r="AS131" s="1156"/>
      <c r="AT131" s="1157"/>
      <c r="AU131" s="237"/>
      <c r="AV131" s="237"/>
      <c r="AW131" s="237"/>
      <c r="AX131" s="1127" t="s">
        <v>470</v>
      </c>
      <c r="AY131" s="1078"/>
      <c r="AZ131" s="1078"/>
      <c r="BA131" s="1078"/>
      <c r="BB131" s="1078"/>
      <c r="BC131" s="1078"/>
      <c r="BD131" s="1078"/>
      <c r="BE131" s="1079"/>
      <c r="BF131" s="1128">
        <v>115.7</v>
      </c>
      <c r="BG131" s="1129"/>
      <c r="BH131" s="1129"/>
      <c r="BI131" s="1129"/>
      <c r="BJ131" s="1129"/>
      <c r="BK131" s="1129"/>
      <c r="BL131" s="1130"/>
      <c r="BM131" s="1128">
        <v>350</v>
      </c>
      <c r="BN131" s="1129"/>
      <c r="BO131" s="1129"/>
      <c r="BP131" s="1129"/>
      <c r="BQ131" s="1129"/>
      <c r="BR131" s="1129"/>
      <c r="BS131" s="1130"/>
      <c r="BT131" s="1131"/>
      <c r="BU131" s="1132"/>
      <c r="BV131" s="1132"/>
      <c r="BW131" s="1132"/>
      <c r="BX131" s="1132"/>
      <c r="BY131" s="1132"/>
      <c r="BZ131" s="113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34" t="s">
        <v>471</v>
      </c>
      <c r="B132" s="1135"/>
      <c r="C132" s="1135"/>
      <c r="D132" s="1135"/>
      <c r="E132" s="1135"/>
      <c r="F132" s="1135"/>
      <c r="G132" s="1135"/>
      <c r="H132" s="1135"/>
      <c r="I132" s="1135"/>
      <c r="J132" s="1135"/>
      <c r="K132" s="1135"/>
      <c r="L132" s="1135"/>
      <c r="M132" s="1135"/>
      <c r="N132" s="1135"/>
      <c r="O132" s="1135"/>
      <c r="P132" s="1135"/>
      <c r="Q132" s="1135"/>
      <c r="R132" s="1135"/>
      <c r="S132" s="1135"/>
      <c r="T132" s="1135"/>
      <c r="U132" s="1135"/>
      <c r="V132" s="1138" t="s">
        <v>472</v>
      </c>
      <c r="W132" s="1138"/>
      <c r="X132" s="1138"/>
      <c r="Y132" s="1138"/>
      <c r="Z132" s="1139"/>
      <c r="AA132" s="1140">
        <v>14.2893355</v>
      </c>
      <c r="AB132" s="1141"/>
      <c r="AC132" s="1141"/>
      <c r="AD132" s="1141"/>
      <c r="AE132" s="1142"/>
      <c r="AF132" s="1143">
        <v>14.30300536</v>
      </c>
      <c r="AG132" s="1141"/>
      <c r="AH132" s="1141"/>
      <c r="AI132" s="1141"/>
      <c r="AJ132" s="1142"/>
      <c r="AK132" s="1143">
        <v>15.433927069999999</v>
      </c>
      <c r="AL132" s="1141"/>
      <c r="AM132" s="1141"/>
      <c r="AN132" s="1141"/>
      <c r="AO132" s="1142"/>
      <c r="AP132" s="1040"/>
      <c r="AQ132" s="1041"/>
      <c r="AR132" s="1041"/>
      <c r="AS132" s="1041"/>
      <c r="AT132" s="1144"/>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36"/>
      <c r="B133" s="1137"/>
      <c r="C133" s="1137"/>
      <c r="D133" s="1137"/>
      <c r="E133" s="1137"/>
      <c r="F133" s="1137"/>
      <c r="G133" s="1137"/>
      <c r="H133" s="1137"/>
      <c r="I133" s="1137"/>
      <c r="J133" s="1137"/>
      <c r="K133" s="1137"/>
      <c r="L133" s="1137"/>
      <c r="M133" s="1137"/>
      <c r="N133" s="1137"/>
      <c r="O133" s="1137"/>
      <c r="P133" s="1137"/>
      <c r="Q133" s="1137"/>
      <c r="R133" s="1137"/>
      <c r="S133" s="1137"/>
      <c r="T133" s="1137"/>
      <c r="U133" s="1137"/>
      <c r="V133" s="1121" t="s">
        <v>473</v>
      </c>
      <c r="W133" s="1121"/>
      <c r="X133" s="1121"/>
      <c r="Y133" s="1121"/>
      <c r="Z133" s="1122"/>
      <c r="AA133" s="1123">
        <v>14.4</v>
      </c>
      <c r="AB133" s="1124"/>
      <c r="AC133" s="1124"/>
      <c r="AD133" s="1124"/>
      <c r="AE133" s="1125"/>
      <c r="AF133" s="1123">
        <v>14.4</v>
      </c>
      <c r="AG133" s="1124"/>
      <c r="AH133" s="1124"/>
      <c r="AI133" s="1124"/>
      <c r="AJ133" s="1125"/>
      <c r="AK133" s="1123">
        <v>14.6</v>
      </c>
      <c r="AL133" s="1124"/>
      <c r="AM133" s="1124"/>
      <c r="AN133" s="1124"/>
      <c r="AO133" s="1125"/>
      <c r="AP133" s="1070"/>
      <c r="AQ133" s="1071"/>
      <c r="AR133" s="1071"/>
      <c r="AS133" s="1071"/>
      <c r="AT133" s="1126"/>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474</v>
      </c>
      <c r="B5" s="248"/>
      <c r="C5" s="248"/>
      <c r="D5" s="248"/>
      <c r="E5" s="248"/>
      <c r="F5" s="248"/>
      <c r="G5" s="248"/>
      <c r="H5" s="248"/>
      <c r="I5" s="248"/>
      <c r="J5" s="248"/>
      <c r="K5" s="248"/>
      <c r="L5" s="248"/>
      <c r="M5" s="248"/>
      <c r="N5" s="248"/>
      <c r="O5" s="249"/>
    </row>
    <row r="6" spans="1:16">
      <c r="A6" s="250"/>
      <c r="B6" s="246"/>
      <c r="C6" s="246"/>
      <c r="D6" s="246"/>
      <c r="E6" s="246"/>
      <c r="F6" s="246"/>
      <c r="G6" s="251" t="s">
        <v>475</v>
      </c>
      <c r="H6" s="251"/>
      <c r="I6" s="251"/>
      <c r="J6" s="251"/>
      <c r="K6" s="246"/>
      <c r="L6" s="246"/>
      <c r="M6" s="246"/>
      <c r="N6" s="246"/>
    </row>
    <row r="7" spans="1:16">
      <c r="A7" s="250"/>
      <c r="B7" s="246"/>
      <c r="C7" s="246"/>
      <c r="D7" s="246"/>
      <c r="E7" s="246"/>
      <c r="F7" s="246"/>
      <c r="G7" s="253"/>
      <c r="H7" s="254"/>
      <c r="I7" s="254"/>
      <c r="J7" s="255"/>
      <c r="K7" s="1161" t="s">
        <v>476</v>
      </c>
      <c r="L7" s="256"/>
      <c r="M7" s="257" t="s">
        <v>477</v>
      </c>
      <c r="N7" s="258"/>
    </row>
    <row r="8" spans="1:16">
      <c r="A8" s="250"/>
      <c r="B8" s="246"/>
      <c r="C8" s="246"/>
      <c r="D8" s="246"/>
      <c r="E8" s="246"/>
      <c r="F8" s="246"/>
      <c r="G8" s="259"/>
      <c r="H8" s="260"/>
      <c r="I8" s="260"/>
      <c r="J8" s="261"/>
      <c r="K8" s="1162"/>
      <c r="L8" s="262" t="s">
        <v>478</v>
      </c>
      <c r="M8" s="263" t="s">
        <v>479</v>
      </c>
      <c r="N8" s="264" t="s">
        <v>480</v>
      </c>
    </row>
    <row r="9" spans="1:16">
      <c r="A9" s="250"/>
      <c r="B9" s="246"/>
      <c r="C9" s="246"/>
      <c r="D9" s="246"/>
      <c r="E9" s="246"/>
      <c r="F9" s="246"/>
      <c r="G9" s="1163" t="s">
        <v>481</v>
      </c>
      <c r="H9" s="1164"/>
      <c r="I9" s="1164"/>
      <c r="J9" s="1165"/>
      <c r="K9" s="265">
        <v>6973846</v>
      </c>
      <c r="L9" s="266">
        <v>69690</v>
      </c>
      <c r="M9" s="267">
        <v>62051</v>
      </c>
      <c r="N9" s="268">
        <v>12.3</v>
      </c>
    </row>
    <row r="10" spans="1:16">
      <c r="A10" s="250"/>
      <c r="B10" s="246"/>
      <c r="C10" s="246"/>
      <c r="D10" s="246"/>
      <c r="E10" s="246"/>
      <c r="F10" s="246"/>
      <c r="G10" s="1163" t="s">
        <v>482</v>
      </c>
      <c r="H10" s="1164"/>
      <c r="I10" s="1164"/>
      <c r="J10" s="1165"/>
      <c r="K10" s="269">
        <v>250011</v>
      </c>
      <c r="L10" s="270">
        <v>2498</v>
      </c>
      <c r="M10" s="271">
        <v>5713</v>
      </c>
      <c r="N10" s="272">
        <v>-56.3</v>
      </c>
    </row>
    <row r="11" spans="1:16" ht="13.5" customHeight="1">
      <c r="A11" s="250"/>
      <c r="B11" s="246"/>
      <c r="C11" s="246"/>
      <c r="D11" s="246"/>
      <c r="E11" s="246"/>
      <c r="F11" s="246"/>
      <c r="G11" s="1163" t="s">
        <v>483</v>
      </c>
      <c r="H11" s="1164"/>
      <c r="I11" s="1164"/>
      <c r="J11" s="1165"/>
      <c r="K11" s="269">
        <v>131585</v>
      </c>
      <c r="L11" s="270">
        <v>1315</v>
      </c>
      <c r="M11" s="271">
        <v>5796</v>
      </c>
      <c r="N11" s="272">
        <v>-77.3</v>
      </c>
    </row>
    <row r="12" spans="1:16" ht="13.5" customHeight="1">
      <c r="A12" s="250"/>
      <c r="B12" s="246"/>
      <c r="C12" s="246"/>
      <c r="D12" s="246"/>
      <c r="E12" s="246"/>
      <c r="F12" s="246"/>
      <c r="G12" s="1163" t="s">
        <v>484</v>
      </c>
      <c r="H12" s="1164"/>
      <c r="I12" s="1164"/>
      <c r="J12" s="1165"/>
      <c r="K12" s="269" t="s">
        <v>485</v>
      </c>
      <c r="L12" s="270" t="s">
        <v>485</v>
      </c>
      <c r="M12" s="271">
        <v>1167</v>
      </c>
      <c r="N12" s="272" t="s">
        <v>485</v>
      </c>
    </row>
    <row r="13" spans="1:16" ht="13.5" customHeight="1">
      <c r="A13" s="250"/>
      <c r="B13" s="246"/>
      <c r="C13" s="246"/>
      <c r="D13" s="246"/>
      <c r="E13" s="246"/>
      <c r="F13" s="246"/>
      <c r="G13" s="1163" t="s">
        <v>486</v>
      </c>
      <c r="H13" s="1164"/>
      <c r="I13" s="1164"/>
      <c r="J13" s="1165"/>
      <c r="K13" s="269" t="s">
        <v>485</v>
      </c>
      <c r="L13" s="270" t="s">
        <v>485</v>
      </c>
      <c r="M13" s="271">
        <v>0</v>
      </c>
      <c r="N13" s="272" t="s">
        <v>485</v>
      </c>
    </row>
    <row r="14" spans="1:16" ht="13.5" customHeight="1">
      <c r="A14" s="250"/>
      <c r="B14" s="246"/>
      <c r="C14" s="246"/>
      <c r="D14" s="246"/>
      <c r="E14" s="246"/>
      <c r="F14" s="246"/>
      <c r="G14" s="1163" t="s">
        <v>487</v>
      </c>
      <c r="H14" s="1164"/>
      <c r="I14" s="1164"/>
      <c r="J14" s="1165"/>
      <c r="K14" s="269">
        <v>155428</v>
      </c>
      <c r="L14" s="270">
        <v>1553</v>
      </c>
      <c r="M14" s="271">
        <v>2337</v>
      </c>
      <c r="N14" s="272">
        <v>-33.5</v>
      </c>
    </row>
    <row r="15" spans="1:16" ht="13.5" customHeight="1">
      <c r="A15" s="250"/>
      <c r="B15" s="246"/>
      <c r="C15" s="246"/>
      <c r="D15" s="246"/>
      <c r="E15" s="246"/>
      <c r="F15" s="246"/>
      <c r="G15" s="1163" t="s">
        <v>488</v>
      </c>
      <c r="H15" s="1164"/>
      <c r="I15" s="1164"/>
      <c r="J15" s="1165"/>
      <c r="K15" s="269">
        <v>83097</v>
      </c>
      <c r="L15" s="270">
        <v>830</v>
      </c>
      <c r="M15" s="271">
        <v>1594</v>
      </c>
      <c r="N15" s="272">
        <v>-47.9</v>
      </c>
    </row>
    <row r="16" spans="1:16">
      <c r="A16" s="250"/>
      <c r="B16" s="246"/>
      <c r="C16" s="246"/>
      <c r="D16" s="246"/>
      <c r="E16" s="246"/>
      <c r="F16" s="246"/>
      <c r="G16" s="1166" t="s">
        <v>489</v>
      </c>
      <c r="H16" s="1167"/>
      <c r="I16" s="1167"/>
      <c r="J16" s="1168"/>
      <c r="K16" s="270">
        <v>-811240</v>
      </c>
      <c r="L16" s="270">
        <v>-8107</v>
      </c>
      <c r="M16" s="271">
        <v>-5993</v>
      </c>
      <c r="N16" s="272">
        <v>35.299999999999997</v>
      </c>
    </row>
    <row r="17" spans="1:16">
      <c r="A17" s="250"/>
      <c r="B17" s="246"/>
      <c r="C17" s="246"/>
      <c r="D17" s="246"/>
      <c r="E17" s="246"/>
      <c r="F17" s="246"/>
      <c r="G17" s="1166" t="s">
        <v>169</v>
      </c>
      <c r="H17" s="1167"/>
      <c r="I17" s="1167"/>
      <c r="J17" s="1168"/>
      <c r="K17" s="270">
        <v>6782727</v>
      </c>
      <c r="L17" s="270">
        <v>67781</v>
      </c>
      <c r="M17" s="271">
        <v>72665</v>
      </c>
      <c r="N17" s="272">
        <v>-6.7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490</v>
      </c>
      <c r="H19" s="246"/>
      <c r="I19" s="246"/>
      <c r="J19" s="246"/>
      <c r="K19" s="246"/>
      <c r="L19" s="246"/>
      <c r="M19" s="246"/>
      <c r="N19" s="246"/>
    </row>
    <row r="20" spans="1:16">
      <c r="A20" s="250"/>
      <c r="B20" s="246"/>
      <c r="C20" s="246"/>
      <c r="D20" s="246"/>
      <c r="E20" s="246"/>
      <c r="F20" s="246"/>
      <c r="G20" s="274"/>
      <c r="H20" s="275"/>
      <c r="I20" s="275"/>
      <c r="J20" s="276"/>
      <c r="K20" s="277" t="s">
        <v>491</v>
      </c>
      <c r="L20" s="278" t="s">
        <v>492</v>
      </c>
      <c r="M20" s="279" t="s">
        <v>493</v>
      </c>
      <c r="N20" s="280"/>
    </row>
    <row r="21" spans="1:16" s="286" customFormat="1">
      <c r="A21" s="281"/>
      <c r="B21" s="251"/>
      <c r="C21" s="251"/>
      <c r="D21" s="251"/>
      <c r="E21" s="251"/>
      <c r="F21" s="251"/>
      <c r="G21" s="1158" t="s">
        <v>494</v>
      </c>
      <c r="H21" s="1159"/>
      <c r="I21" s="1159"/>
      <c r="J21" s="1160"/>
      <c r="K21" s="282">
        <v>7.2</v>
      </c>
      <c r="L21" s="283">
        <v>7.22</v>
      </c>
      <c r="M21" s="284">
        <v>-0.02</v>
      </c>
      <c r="N21" s="251"/>
      <c r="O21" s="285"/>
      <c r="P21" s="281"/>
    </row>
    <row r="22" spans="1:16" s="286" customFormat="1">
      <c r="A22" s="281"/>
      <c r="B22" s="251"/>
      <c r="C22" s="251"/>
      <c r="D22" s="251"/>
      <c r="E22" s="251"/>
      <c r="F22" s="251"/>
      <c r="G22" s="1158" t="s">
        <v>495</v>
      </c>
      <c r="H22" s="1159"/>
      <c r="I22" s="1159"/>
      <c r="J22" s="1160"/>
      <c r="K22" s="287">
        <v>94.1</v>
      </c>
      <c r="L22" s="288">
        <v>98.4</v>
      </c>
      <c r="M22" s="289">
        <v>-4.3</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496</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497</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498</v>
      </c>
      <c r="H29" s="251"/>
      <c r="I29" s="251"/>
      <c r="J29" s="251"/>
      <c r="K29" s="246"/>
      <c r="L29" s="246"/>
      <c r="M29" s="246"/>
      <c r="N29" s="246"/>
      <c r="O29" s="295"/>
    </row>
    <row r="30" spans="1:16">
      <c r="A30" s="250"/>
      <c r="B30" s="246"/>
      <c r="C30" s="246"/>
      <c r="D30" s="246"/>
      <c r="E30" s="246"/>
      <c r="F30" s="246"/>
      <c r="G30" s="253"/>
      <c r="H30" s="254"/>
      <c r="I30" s="254"/>
      <c r="J30" s="255"/>
      <c r="K30" s="1161" t="s">
        <v>476</v>
      </c>
      <c r="L30" s="256"/>
      <c r="M30" s="257" t="s">
        <v>477</v>
      </c>
      <c r="N30" s="258"/>
    </row>
    <row r="31" spans="1:16">
      <c r="A31" s="250"/>
      <c r="B31" s="246"/>
      <c r="C31" s="246"/>
      <c r="D31" s="246"/>
      <c r="E31" s="246"/>
      <c r="F31" s="246"/>
      <c r="G31" s="259"/>
      <c r="H31" s="260"/>
      <c r="I31" s="260"/>
      <c r="J31" s="261"/>
      <c r="K31" s="1162"/>
      <c r="L31" s="262" t="s">
        <v>478</v>
      </c>
      <c r="M31" s="263" t="s">
        <v>479</v>
      </c>
      <c r="N31" s="264" t="s">
        <v>480</v>
      </c>
    </row>
    <row r="32" spans="1:16" ht="27" customHeight="1">
      <c r="A32" s="250"/>
      <c r="B32" s="246"/>
      <c r="C32" s="246"/>
      <c r="D32" s="246"/>
      <c r="E32" s="246"/>
      <c r="F32" s="246"/>
      <c r="G32" s="1174" t="s">
        <v>499</v>
      </c>
      <c r="H32" s="1175"/>
      <c r="I32" s="1175"/>
      <c r="J32" s="1176"/>
      <c r="K32" s="296">
        <v>6698021</v>
      </c>
      <c r="L32" s="296">
        <v>66934</v>
      </c>
      <c r="M32" s="297">
        <v>39687</v>
      </c>
      <c r="N32" s="298">
        <v>68.7</v>
      </c>
    </row>
    <row r="33" spans="1:16" ht="13.5" customHeight="1">
      <c r="A33" s="250"/>
      <c r="B33" s="246"/>
      <c r="C33" s="246"/>
      <c r="D33" s="246"/>
      <c r="E33" s="246"/>
      <c r="F33" s="246"/>
      <c r="G33" s="1174" t="s">
        <v>500</v>
      </c>
      <c r="H33" s="1175"/>
      <c r="I33" s="1175"/>
      <c r="J33" s="1176"/>
      <c r="K33" s="296" t="s">
        <v>485</v>
      </c>
      <c r="L33" s="296" t="s">
        <v>485</v>
      </c>
      <c r="M33" s="297" t="s">
        <v>485</v>
      </c>
      <c r="N33" s="298" t="s">
        <v>485</v>
      </c>
    </row>
    <row r="34" spans="1:16" ht="27" customHeight="1">
      <c r="A34" s="250"/>
      <c r="B34" s="246"/>
      <c r="C34" s="246"/>
      <c r="D34" s="246"/>
      <c r="E34" s="246"/>
      <c r="F34" s="246"/>
      <c r="G34" s="1174" t="s">
        <v>501</v>
      </c>
      <c r="H34" s="1175"/>
      <c r="I34" s="1175"/>
      <c r="J34" s="1176"/>
      <c r="K34" s="296">
        <v>133333</v>
      </c>
      <c r="L34" s="296">
        <v>1332</v>
      </c>
      <c r="M34" s="297">
        <v>56</v>
      </c>
      <c r="N34" s="298">
        <v>2278.6</v>
      </c>
    </row>
    <row r="35" spans="1:16" ht="27" customHeight="1">
      <c r="A35" s="250"/>
      <c r="B35" s="246"/>
      <c r="C35" s="246"/>
      <c r="D35" s="246"/>
      <c r="E35" s="246"/>
      <c r="F35" s="246"/>
      <c r="G35" s="1174" t="s">
        <v>502</v>
      </c>
      <c r="H35" s="1175"/>
      <c r="I35" s="1175"/>
      <c r="J35" s="1176"/>
      <c r="K35" s="296">
        <v>1517682</v>
      </c>
      <c r="L35" s="296">
        <v>15166</v>
      </c>
      <c r="M35" s="297">
        <v>13696</v>
      </c>
      <c r="N35" s="298">
        <v>10.7</v>
      </c>
    </row>
    <row r="36" spans="1:16" ht="27" customHeight="1">
      <c r="A36" s="250"/>
      <c r="B36" s="246"/>
      <c r="C36" s="246"/>
      <c r="D36" s="246"/>
      <c r="E36" s="246"/>
      <c r="F36" s="246"/>
      <c r="G36" s="1174" t="s">
        <v>503</v>
      </c>
      <c r="H36" s="1175"/>
      <c r="I36" s="1175"/>
      <c r="J36" s="1176"/>
      <c r="K36" s="296">
        <v>48415</v>
      </c>
      <c r="L36" s="296">
        <v>484</v>
      </c>
      <c r="M36" s="297">
        <v>1733</v>
      </c>
      <c r="N36" s="298">
        <v>-72.099999999999994</v>
      </c>
    </row>
    <row r="37" spans="1:16" ht="13.5" customHeight="1">
      <c r="A37" s="250"/>
      <c r="B37" s="246"/>
      <c r="C37" s="246"/>
      <c r="D37" s="246"/>
      <c r="E37" s="246"/>
      <c r="F37" s="246"/>
      <c r="G37" s="1174" t="s">
        <v>504</v>
      </c>
      <c r="H37" s="1175"/>
      <c r="I37" s="1175"/>
      <c r="J37" s="1176"/>
      <c r="K37" s="296">
        <v>146960</v>
      </c>
      <c r="L37" s="296">
        <v>1469</v>
      </c>
      <c r="M37" s="297">
        <v>790</v>
      </c>
      <c r="N37" s="298">
        <v>85.9</v>
      </c>
    </row>
    <row r="38" spans="1:16" ht="27" customHeight="1">
      <c r="A38" s="250"/>
      <c r="B38" s="246"/>
      <c r="C38" s="246"/>
      <c r="D38" s="246"/>
      <c r="E38" s="246"/>
      <c r="F38" s="246"/>
      <c r="G38" s="1177" t="s">
        <v>505</v>
      </c>
      <c r="H38" s="1178"/>
      <c r="I38" s="1178"/>
      <c r="J38" s="1179"/>
      <c r="K38" s="299">
        <v>20</v>
      </c>
      <c r="L38" s="299">
        <v>0</v>
      </c>
      <c r="M38" s="300">
        <v>1</v>
      </c>
      <c r="N38" s="301">
        <v>-100</v>
      </c>
      <c r="O38" s="295"/>
    </row>
    <row r="39" spans="1:16">
      <c r="A39" s="250"/>
      <c r="B39" s="246"/>
      <c r="C39" s="246"/>
      <c r="D39" s="246"/>
      <c r="E39" s="246"/>
      <c r="F39" s="246"/>
      <c r="G39" s="1177" t="s">
        <v>506</v>
      </c>
      <c r="H39" s="1178"/>
      <c r="I39" s="1178"/>
      <c r="J39" s="1179"/>
      <c r="K39" s="302">
        <v>-440983</v>
      </c>
      <c r="L39" s="302">
        <v>-4407</v>
      </c>
      <c r="M39" s="303">
        <v>-5521</v>
      </c>
      <c r="N39" s="304">
        <v>-20.2</v>
      </c>
      <c r="O39" s="295"/>
    </row>
    <row r="40" spans="1:16" ht="27" customHeight="1">
      <c r="A40" s="250"/>
      <c r="B40" s="246"/>
      <c r="C40" s="246"/>
      <c r="D40" s="246"/>
      <c r="E40" s="246"/>
      <c r="F40" s="246"/>
      <c r="G40" s="1174" t="s">
        <v>507</v>
      </c>
      <c r="H40" s="1175"/>
      <c r="I40" s="1175"/>
      <c r="J40" s="1176"/>
      <c r="K40" s="302">
        <v>-4950078</v>
      </c>
      <c r="L40" s="302">
        <v>-49467</v>
      </c>
      <c r="M40" s="303">
        <v>-35785</v>
      </c>
      <c r="N40" s="304">
        <v>38.200000000000003</v>
      </c>
      <c r="O40" s="295"/>
    </row>
    <row r="41" spans="1:16">
      <c r="A41" s="250"/>
      <c r="B41" s="246"/>
      <c r="C41" s="246"/>
      <c r="D41" s="246"/>
      <c r="E41" s="246"/>
      <c r="F41" s="246"/>
      <c r="G41" s="1180" t="s">
        <v>280</v>
      </c>
      <c r="H41" s="1181"/>
      <c r="I41" s="1181"/>
      <c r="J41" s="1182"/>
      <c r="K41" s="296">
        <v>3153370</v>
      </c>
      <c r="L41" s="302">
        <v>31512</v>
      </c>
      <c r="M41" s="303">
        <v>14658</v>
      </c>
      <c r="N41" s="304">
        <v>115</v>
      </c>
      <c r="O41" s="295"/>
    </row>
    <row r="42" spans="1:16">
      <c r="A42" s="250"/>
      <c r="B42" s="246"/>
      <c r="C42" s="246"/>
      <c r="D42" s="246"/>
      <c r="E42" s="246"/>
      <c r="F42" s="246"/>
      <c r="G42" s="305" t="s">
        <v>508</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509</v>
      </c>
      <c r="B47" s="246"/>
      <c r="C47" s="246"/>
      <c r="D47" s="246"/>
      <c r="E47" s="246"/>
      <c r="F47" s="246"/>
      <c r="G47" s="246"/>
      <c r="H47" s="246"/>
      <c r="I47" s="246"/>
      <c r="J47" s="246"/>
      <c r="K47" s="246"/>
      <c r="L47" s="246"/>
      <c r="M47" s="246"/>
      <c r="N47" s="246"/>
    </row>
    <row r="48" spans="1:16">
      <c r="A48" s="250"/>
      <c r="B48" s="246"/>
      <c r="C48" s="246"/>
      <c r="D48" s="246"/>
      <c r="E48" s="246"/>
      <c r="F48" s="246"/>
      <c r="G48" s="310" t="s">
        <v>510</v>
      </c>
      <c r="H48" s="310"/>
      <c r="I48" s="310"/>
      <c r="J48" s="310"/>
      <c r="K48" s="310"/>
      <c r="L48" s="310"/>
      <c r="M48" s="311"/>
      <c r="N48" s="310"/>
    </row>
    <row r="49" spans="1:14" ht="13.5" customHeight="1">
      <c r="A49" s="250"/>
      <c r="B49" s="246"/>
      <c r="C49" s="246"/>
      <c r="D49" s="246"/>
      <c r="E49" s="246"/>
      <c r="F49" s="246"/>
      <c r="G49" s="312"/>
      <c r="H49" s="313"/>
      <c r="I49" s="1169" t="s">
        <v>476</v>
      </c>
      <c r="J49" s="1171" t="s">
        <v>511</v>
      </c>
      <c r="K49" s="1172"/>
      <c r="L49" s="1172"/>
      <c r="M49" s="1172"/>
      <c r="N49" s="1173"/>
    </row>
    <row r="50" spans="1:14">
      <c r="A50" s="250"/>
      <c r="B50" s="246"/>
      <c r="C50" s="246"/>
      <c r="D50" s="246"/>
      <c r="E50" s="246"/>
      <c r="F50" s="246"/>
      <c r="G50" s="314"/>
      <c r="H50" s="315"/>
      <c r="I50" s="1170"/>
      <c r="J50" s="316" t="s">
        <v>512</v>
      </c>
      <c r="K50" s="317" t="s">
        <v>513</v>
      </c>
      <c r="L50" s="318" t="s">
        <v>514</v>
      </c>
      <c r="M50" s="319" t="s">
        <v>515</v>
      </c>
      <c r="N50" s="320" t="s">
        <v>516</v>
      </c>
    </row>
    <row r="51" spans="1:14">
      <c r="A51" s="250"/>
      <c r="B51" s="246"/>
      <c r="C51" s="246"/>
      <c r="D51" s="246"/>
      <c r="E51" s="246"/>
      <c r="F51" s="246"/>
      <c r="G51" s="312" t="s">
        <v>517</v>
      </c>
      <c r="H51" s="313"/>
      <c r="I51" s="321">
        <v>9036590</v>
      </c>
      <c r="J51" s="322">
        <v>87771</v>
      </c>
      <c r="K51" s="323">
        <v>-32.6</v>
      </c>
      <c r="L51" s="324">
        <v>43493</v>
      </c>
      <c r="M51" s="325">
        <v>5</v>
      </c>
      <c r="N51" s="326">
        <v>-37.6</v>
      </c>
    </row>
    <row r="52" spans="1:14">
      <c r="A52" s="250"/>
      <c r="B52" s="246"/>
      <c r="C52" s="246"/>
      <c r="D52" s="246"/>
      <c r="E52" s="246"/>
      <c r="F52" s="246"/>
      <c r="G52" s="327"/>
      <c r="H52" s="328" t="s">
        <v>518</v>
      </c>
      <c r="I52" s="329">
        <v>4256407</v>
      </c>
      <c r="J52" s="330">
        <v>41342</v>
      </c>
      <c r="K52" s="331">
        <v>24.9</v>
      </c>
      <c r="L52" s="332">
        <v>23254</v>
      </c>
      <c r="M52" s="333">
        <v>4</v>
      </c>
      <c r="N52" s="334">
        <v>20.9</v>
      </c>
    </row>
    <row r="53" spans="1:14">
      <c r="A53" s="250"/>
      <c r="B53" s="246"/>
      <c r="C53" s="246"/>
      <c r="D53" s="246"/>
      <c r="E53" s="246"/>
      <c r="F53" s="246"/>
      <c r="G53" s="312" t="s">
        <v>519</v>
      </c>
      <c r="H53" s="313"/>
      <c r="I53" s="321">
        <v>11404264</v>
      </c>
      <c r="J53" s="322">
        <v>111273</v>
      </c>
      <c r="K53" s="323">
        <v>26.8</v>
      </c>
      <c r="L53" s="324">
        <v>50840</v>
      </c>
      <c r="M53" s="325">
        <v>16.899999999999999</v>
      </c>
      <c r="N53" s="326">
        <v>9.9</v>
      </c>
    </row>
    <row r="54" spans="1:14">
      <c r="A54" s="250"/>
      <c r="B54" s="246"/>
      <c r="C54" s="246"/>
      <c r="D54" s="246"/>
      <c r="E54" s="246"/>
      <c r="F54" s="246"/>
      <c r="G54" s="327"/>
      <c r="H54" s="328" t="s">
        <v>518</v>
      </c>
      <c r="I54" s="329">
        <v>3463447</v>
      </c>
      <c r="J54" s="330">
        <v>33793</v>
      </c>
      <c r="K54" s="331">
        <v>-18.3</v>
      </c>
      <c r="L54" s="332">
        <v>25367</v>
      </c>
      <c r="M54" s="333">
        <v>9.1</v>
      </c>
      <c r="N54" s="334">
        <v>-27.4</v>
      </c>
    </row>
    <row r="55" spans="1:14">
      <c r="A55" s="250"/>
      <c r="B55" s="246"/>
      <c r="C55" s="246"/>
      <c r="D55" s="246"/>
      <c r="E55" s="246"/>
      <c r="F55" s="246"/>
      <c r="G55" s="312" t="s">
        <v>520</v>
      </c>
      <c r="H55" s="313"/>
      <c r="I55" s="321">
        <v>8790645</v>
      </c>
      <c r="J55" s="322">
        <v>86373</v>
      </c>
      <c r="K55" s="323">
        <v>-22.4</v>
      </c>
      <c r="L55" s="324">
        <v>53605</v>
      </c>
      <c r="M55" s="325">
        <v>5.4</v>
      </c>
      <c r="N55" s="326">
        <v>-27.8</v>
      </c>
    </row>
    <row r="56" spans="1:14">
      <c r="A56" s="250"/>
      <c r="B56" s="246"/>
      <c r="C56" s="246"/>
      <c r="D56" s="246"/>
      <c r="E56" s="246"/>
      <c r="F56" s="246"/>
      <c r="G56" s="327"/>
      <c r="H56" s="328" t="s">
        <v>518</v>
      </c>
      <c r="I56" s="329">
        <v>4073792</v>
      </c>
      <c r="J56" s="330">
        <v>40027</v>
      </c>
      <c r="K56" s="331">
        <v>18.399999999999999</v>
      </c>
      <c r="L56" s="332">
        <v>28343</v>
      </c>
      <c r="M56" s="333">
        <v>11.7</v>
      </c>
      <c r="N56" s="334">
        <v>6.7</v>
      </c>
    </row>
    <row r="57" spans="1:14">
      <c r="A57" s="250"/>
      <c r="B57" s="246"/>
      <c r="C57" s="246"/>
      <c r="D57" s="246"/>
      <c r="E57" s="246"/>
      <c r="F57" s="246"/>
      <c r="G57" s="312" t="s">
        <v>521</v>
      </c>
      <c r="H57" s="313"/>
      <c r="I57" s="321">
        <v>8535419</v>
      </c>
      <c r="J57" s="322">
        <v>84606</v>
      </c>
      <c r="K57" s="323">
        <v>-2</v>
      </c>
      <c r="L57" s="324">
        <v>54227</v>
      </c>
      <c r="M57" s="325">
        <v>1.2</v>
      </c>
      <c r="N57" s="326">
        <v>-3.2</v>
      </c>
    </row>
    <row r="58" spans="1:14">
      <c r="A58" s="250"/>
      <c r="B58" s="246"/>
      <c r="C58" s="246"/>
      <c r="D58" s="246"/>
      <c r="E58" s="246"/>
      <c r="F58" s="246"/>
      <c r="G58" s="327"/>
      <c r="H58" s="328" t="s">
        <v>518</v>
      </c>
      <c r="I58" s="329">
        <v>3268231</v>
      </c>
      <c r="J58" s="330">
        <v>32396</v>
      </c>
      <c r="K58" s="331">
        <v>-19.100000000000001</v>
      </c>
      <c r="L58" s="332">
        <v>29694</v>
      </c>
      <c r="M58" s="333">
        <v>4.8</v>
      </c>
      <c r="N58" s="334">
        <v>-23.9</v>
      </c>
    </row>
    <row r="59" spans="1:14">
      <c r="A59" s="250"/>
      <c r="B59" s="246"/>
      <c r="C59" s="246"/>
      <c r="D59" s="246"/>
      <c r="E59" s="246"/>
      <c r="F59" s="246"/>
      <c r="G59" s="312" t="s">
        <v>522</v>
      </c>
      <c r="H59" s="313"/>
      <c r="I59" s="321">
        <v>5417179</v>
      </c>
      <c r="J59" s="322">
        <v>54134</v>
      </c>
      <c r="K59" s="323">
        <v>-36</v>
      </c>
      <c r="L59" s="324">
        <v>57295</v>
      </c>
      <c r="M59" s="325">
        <v>5.7</v>
      </c>
      <c r="N59" s="326">
        <v>-41.7</v>
      </c>
    </row>
    <row r="60" spans="1:14">
      <c r="A60" s="250"/>
      <c r="B60" s="246"/>
      <c r="C60" s="246"/>
      <c r="D60" s="246"/>
      <c r="E60" s="246"/>
      <c r="F60" s="246"/>
      <c r="G60" s="327"/>
      <c r="H60" s="328" t="s">
        <v>518</v>
      </c>
      <c r="I60" s="335">
        <v>2272413</v>
      </c>
      <c r="J60" s="330">
        <v>22708</v>
      </c>
      <c r="K60" s="331">
        <v>-29.9</v>
      </c>
      <c r="L60" s="332">
        <v>32771</v>
      </c>
      <c r="M60" s="333">
        <v>10.4</v>
      </c>
      <c r="N60" s="334">
        <v>-40.299999999999997</v>
      </c>
    </row>
    <row r="61" spans="1:14">
      <c r="A61" s="250"/>
      <c r="B61" s="246"/>
      <c r="C61" s="246"/>
      <c r="D61" s="246"/>
      <c r="E61" s="246"/>
      <c r="F61" s="246"/>
      <c r="G61" s="312" t="s">
        <v>523</v>
      </c>
      <c r="H61" s="336"/>
      <c r="I61" s="337">
        <v>8636819</v>
      </c>
      <c r="J61" s="338">
        <v>84831</v>
      </c>
      <c r="K61" s="339">
        <v>-13.2</v>
      </c>
      <c r="L61" s="340">
        <v>51892</v>
      </c>
      <c r="M61" s="341">
        <v>6.8</v>
      </c>
      <c r="N61" s="326">
        <v>-20</v>
      </c>
    </row>
    <row r="62" spans="1:14">
      <c r="A62" s="250"/>
      <c r="B62" s="246"/>
      <c r="C62" s="246"/>
      <c r="D62" s="246"/>
      <c r="E62" s="246"/>
      <c r="F62" s="246"/>
      <c r="G62" s="327"/>
      <c r="H62" s="328" t="s">
        <v>518</v>
      </c>
      <c r="I62" s="329">
        <v>3466858</v>
      </c>
      <c r="J62" s="330">
        <v>34053</v>
      </c>
      <c r="K62" s="331">
        <v>-4.8</v>
      </c>
      <c r="L62" s="332">
        <v>27886</v>
      </c>
      <c r="M62" s="333">
        <v>8</v>
      </c>
      <c r="N62" s="334">
        <v>-12.8</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83" t="s">
        <v>3</v>
      </c>
      <c r="D47" s="1183"/>
      <c r="E47" s="1184"/>
      <c r="F47" s="11">
        <v>6.51</v>
      </c>
      <c r="G47" s="12">
        <v>19.809999999999999</v>
      </c>
      <c r="H47" s="12">
        <v>22.84</v>
      </c>
      <c r="I47" s="12">
        <v>23.34</v>
      </c>
      <c r="J47" s="13">
        <v>28.38</v>
      </c>
    </row>
    <row r="48" spans="2:10" ht="57.75" customHeight="1">
      <c r="B48" s="14"/>
      <c r="C48" s="1185" t="s">
        <v>4</v>
      </c>
      <c r="D48" s="1185"/>
      <c r="E48" s="1186"/>
      <c r="F48" s="15">
        <v>14.04</v>
      </c>
      <c r="G48" s="16">
        <v>3.36</v>
      </c>
      <c r="H48" s="16">
        <v>1.53</v>
      </c>
      <c r="I48" s="16">
        <v>5.65</v>
      </c>
      <c r="J48" s="17">
        <v>1.2</v>
      </c>
    </row>
    <row r="49" spans="2:10" ht="57.75" customHeight="1" thickBot="1">
      <c r="B49" s="18"/>
      <c r="C49" s="1187" t="s">
        <v>5</v>
      </c>
      <c r="D49" s="1187"/>
      <c r="E49" s="1188"/>
      <c r="F49" s="19">
        <v>13.26</v>
      </c>
      <c r="G49" s="20" t="s">
        <v>530</v>
      </c>
      <c r="H49" s="20" t="s">
        <v>531</v>
      </c>
      <c r="I49" s="20">
        <v>4.55</v>
      </c>
      <c r="J49" s="21" t="s">
        <v>532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95" t="s">
        <v>533</v>
      </c>
      <c r="D34" s="1195"/>
      <c r="E34" s="1196"/>
      <c r="F34" s="32">
        <v>5.28</v>
      </c>
      <c r="G34" s="33">
        <v>5.77</v>
      </c>
      <c r="H34" s="33">
        <v>5.0199999999999996</v>
      </c>
      <c r="I34" s="33">
        <v>6.15</v>
      </c>
      <c r="J34" s="34">
        <v>6.77</v>
      </c>
      <c r="K34" s="22"/>
      <c r="L34" s="22"/>
      <c r="M34" s="22"/>
      <c r="N34" s="22"/>
      <c r="O34" s="22"/>
      <c r="P34" s="22"/>
    </row>
    <row r="35" spans="1:16" ht="39" customHeight="1">
      <c r="A35" s="22"/>
      <c r="B35" s="35"/>
      <c r="C35" s="1189" t="s">
        <v>534</v>
      </c>
      <c r="D35" s="1190"/>
      <c r="E35" s="1191"/>
      <c r="F35" s="36">
        <v>0.71</v>
      </c>
      <c r="G35" s="37">
        <v>0.95</v>
      </c>
      <c r="H35" s="37">
        <v>1.33</v>
      </c>
      <c r="I35" s="37">
        <v>1.54</v>
      </c>
      <c r="J35" s="38">
        <v>1.49</v>
      </c>
      <c r="K35" s="22"/>
      <c r="L35" s="22"/>
      <c r="M35" s="22"/>
      <c r="N35" s="22"/>
      <c r="O35" s="22"/>
      <c r="P35" s="22"/>
    </row>
    <row r="36" spans="1:16" ht="39" customHeight="1">
      <c r="A36" s="22"/>
      <c r="B36" s="35"/>
      <c r="C36" s="1189" t="s">
        <v>535</v>
      </c>
      <c r="D36" s="1190"/>
      <c r="E36" s="1191"/>
      <c r="F36" s="36">
        <v>14.41</v>
      </c>
      <c r="G36" s="37">
        <v>3.6</v>
      </c>
      <c r="H36" s="37">
        <v>1.48</v>
      </c>
      <c r="I36" s="37">
        <v>5.59</v>
      </c>
      <c r="J36" s="38">
        <v>1.1299999999999999</v>
      </c>
      <c r="K36" s="22"/>
      <c r="L36" s="22"/>
      <c r="M36" s="22"/>
      <c r="N36" s="22"/>
      <c r="O36" s="22"/>
      <c r="P36" s="22"/>
    </row>
    <row r="37" spans="1:16" ht="39" customHeight="1">
      <c r="A37" s="22"/>
      <c r="B37" s="35"/>
      <c r="C37" s="1189" t="s">
        <v>536</v>
      </c>
      <c r="D37" s="1190"/>
      <c r="E37" s="1191"/>
      <c r="F37" s="36">
        <v>0.04</v>
      </c>
      <c r="G37" s="37">
        <v>0.04</v>
      </c>
      <c r="H37" s="37">
        <v>0.04</v>
      </c>
      <c r="I37" s="37">
        <v>0.04</v>
      </c>
      <c r="J37" s="38">
        <v>0.05</v>
      </c>
      <c r="K37" s="22"/>
      <c r="L37" s="22"/>
      <c r="M37" s="22"/>
      <c r="N37" s="22"/>
      <c r="O37" s="22"/>
      <c r="P37" s="22"/>
    </row>
    <row r="38" spans="1:16" ht="39" customHeight="1">
      <c r="A38" s="22"/>
      <c r="B38" s="35"/>
      <c r="C38" s="1189" t="s">
        <v>537</v>
      </c>
      <c r="D38" s="1190"/>
      <c r="E38" s="1191"/>
      <c r="F38" s="36">
        <v>0.12</v>
      </c>
      <c r="G38" s="37">
        <v>0</v>
      </c>
      <c r="H38" s="37">
        <v>0</v>
      </c>
      <c r="I38" s="37">
        <v>0.01</v>
      </c>
      <c r="J38" s="38">
        <v>0.03</v>
      </c>
      <c r="K38" s="22"/>
      <c r="L38" s="22"/>
      <c r="M38" s="22"/>
      <c r="N38" s="22"/>
      <c r="O38" s="22"/>
      <c r="P38" s="22"/>
    </row>
    <row r="39" spans="1:16" ht="39" customHeight="1">
      <c r="A39" s="22"/>
      <c r="B39" s="35"/>
      <c r="C39" s="1189" t="s">
        <v>538</v>
      </c>
      <c r="D39" s="1190"/>
      <c r="E39" s="1191"/>
      <c r="F39" s="36" t="s">
        <v>539</v>
      </c>
      <c r="G39" s="37" t="s">
        <v>540</v>
      </c>
      <c r="H39" s="37" t="s">
        <v>541</v>
      </c>
      <c r="I39" s="37" t="s">
        <v>542</v>
      </c>
      <c r="J39" s="38">
        <v>0.03</v>
      </c>
      <c r="K39" s="22"/>
      <c r="L39" s="22"/>
      <c r="M39" s="22"/>
      <c r="N39" s="22"/>
      <c r="O39" s="22"/>
      <c r="P39" s="22"/>
    </row>
    <row r="40" spans="1:16" ht="39" customHeight="1">
      <c r="A40" s="22"/>
      <c r="B40" s="35"/>
      <c r="C40" s="1189" t="s">
        <v>543</v>
      </c>
      <c r="D40" s="1190"/>
      <c r="E40" s="1191"/>
      <c r="F40" s="36">
        <v>0</v>
      </c>
      <c r="G40" s="37">
        <v>0</v>
      </c>
      <c r="H40" s="37">
        <v>0</v>
      </c>
      <c r="I40" s="37">
        <v>0</v>
      </c>
      <c r="J40" s="38">
        <v>0</v>
      </c>
      <c r="K40" s="22"/>
      <c r="L40" s="22"/>
      <c r="M40" s="22"/>
      <c r="N40" s="22"/>
      <c r="O40" s="22"/>
      <c r="P40" s="22"/>
    </row>
    <row r="41" spans="1:16" ht="39" customHeight="1">
      <c r="A41" s="22"/>
      <c r="B41" s="35"/>
      <c r="C41" s="1189" t="s">
        <v>544</v>
      </c>
      <c r="D41" s="1190"/>
      <c r="E41" s="1191"/>
      <c r="F41" s="36">
        <v>0</v>
      </c>
      <c r="G41" s="37">
        <v>0</v>
      </c>
      <c r="H41" s="37">
        <v>0</v>
      </c>
      <c r="I41" s="37">
        <v>0</v>
      </c>
      <c r="J41" s="38">
        <v>0</v>
      </c>
      <c r="K41" s="22"/>
      <c r="L41" s="22"/>
      <c r="M41" s="22"/>
      <c r="N41" s="22"/>
      <c r="O41" s="22"/>
      <c r="P41" s="22"/>
    </row>
    <row r="42" spans="1:16" ht="39" customHeight="1">
      <c r="A42" s="22"/>
      <c r="B42" s="39"/>
      <c r="C42" s="1189" t="s">
        <v>545</v>
      </c>
      <c r="D42" s="1190"/>
      <c r="E42" s="1191"/>
      <c r="F42" s="36" t="s">
        <v>485</v>
      </c>
      <c r="G42" s="37" t="s">
        <v>485</v>
      </c>
      <c r="H42" s="37" t="s">
        <v>485</v>
      </c>
      <c r="I42" s="37" t="s">
        <v>485</v>
      </c>
      <c r="J42" s="38" t="s">
        <v>485</v>
      </c>
      <c r="K42" s="22"/>
      <c r="L42" s="22"/>
      <c r="M42" s="22"/>
      <c r="N42" s="22"/>
      <c r="O42" s="22"/>
      <c r="P42" s="22"/>
    </row>
    <row r="43" spans="1:16" ht="39" customHeight="1" thickBot="1">
      <c r="A43" s="22"/>
      <c r="B43" s="40"/>
      <c r="C43" s="1192" t="s">
        <v>546</v>
      </c>
      <c r="D43" s="1193"/>
      <c r="E43" s="1194"/>
      <c r="F43" s="41" t="s">
        <v>485</v>
      </c>
      <c r="G43" s="42" t="s">
        <v>485</v>
      </c>
      <c r="H43" s="42" t="s">
        <v>485</v>
      </c>
      <c r="I43" s="42" t="s">
        <v>485</v>
      </c>
      <c r="J43" s="43" t="s">
        <v>485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205" t="s">
        <v>11</v>
      </c>
      <c r="C45" s="1206"/>
      <c r="D45" s="58"/>
      <c r="E45" s="1211" t="s">
        <v>12</v>
      </c>
      <c r="F45" s="1211"/>
      <c r="G45" s="1211"/>
      <c r="H45" s="1211"/>
      <c r="I45" s="1211"/>
      <c r="J45" s="1212"/>
      <c r="K45" s="59">
        <v>5137</v>
      </c>
      <c r="L45" s="60">
        <v>5439</v>
      </c>
      <c r="M45" s="60">
        <v>5809</v>
      </c>
      <c r="N45" s="60">
        <v>6358</v>
      </c>
      <c r="O45" s="61">
        <v>6698</v>
      </c>
      <c r="P45" s="48"/>
      <c r="Q45" s="48"/>
      <c r="R45" s="48"/>
      <c r="S45" s="48"/>
      <c r="T45" s="48"/>
      <c r="U45" s="48"/>
    </row>
    <row r="46" spans="1:21" ht="30.75" customHeight="1">
      <c r="A46" s="48"/>
      <c r="B46" s="1207"/>
      <c r="C46" s="1208"/>
      <c r="D46" s="62"/>
      <c r="E46" s="1199" t="s">
        <v>13</v>
      </c>
      <c r="F46" s="1199"/>
      <c r="G46" s="1199"/>
      <c r="H46" s="1199"/>
      <c r="I46" s="1199"/>
      <c r="J46" s="1200"/>
      <c r="K46" s="63" t="s">
        <v>485</v>
      </c>
      <c r="L46" s="64" t="s">
        <v>485</v>
      </c>
      <c r="M46" s="64" t="s">
        <v>485</v>
      </c>
      <c r="N46" s="64" t="s">
        <v>485</v>
      </c>
      <c r="O46" s="65" t="s">
        <v>485</v>
      </c>
      <c r="P46" s="48"/>
      <c r="Q46" s="48"/>
      <c r="R46" s="48"/>
      <c r="S46" s="48"/>
      <c r="T46" s="48"/>
      <c r="U46" s="48"/>
    </row>
    <row r="47" spans="1:21" ht="30.75" customHeight="1">
      <c r="A47" s="48"/>
      <c r="B47" s="1207"/>
      <c r="C47" s="1208"/>
      <c r="D47" s="62"/>
      <c r="E47" s="1199" t="s">
        <v>14</v>
      </c>
      <c r="F47" s="1199"/>
      <c r="G47" s="1199"/>
      <c r="H47" s="1199"/>
      <c r="I47" s="1199"/>
      <c r="J47" s="1200"/>
      <c r="K47" s="63">
        <v>133</v>
      </c>
      <c r="L47" s="64">
        <v>133</v>
      </c>
      <c r="M47" s="64">
        <v>133</v>
      </c>
      <c r="N47" s="64">
        <v>133</v>
      </c>
      <c r="O47" s="65">
        <v>133</v>
      </c>
      <c r="P47" s="48"/>
      <c r="Q47" s="48"/>
      <c r="R47" s="48"/>
      <c r="S47" s="48"/>
      <c r="T47" s="48"/>
      <c r="U47" s="48"/>
    </row>
    <row r="48" spans="1:21" ht="30.75" customHeight="1">
      <c r="A48" s="48"/>
      <c r="B48" s="1207"/>
      <c r="C48" s="1208"/>
      <c r="D48" s="62"/>
      <c r="E48" s="1199" t="s">
        <v>15</v>
      </c>
      <c r="F48" s="1199"/>
      <c r="G48" s="1199"/>
      <c r="H48" s="1199"/>
      <c r="I48" s="1199"/>
      <c r="J48" s="1200"/>
      <c r="K48" s="63">
        <v>1334</v>
      </c>
      <c r="L48" s="64">
        <v>1386</v>
      </c>
      <c r="M48" s="64">
        <v>1421</v>
      </c>
      <c r="N48" s="64">
        <v>1478</v>
      </c>
      <c r="O48" s="65">
        <v>1518</v>
      </c>
      <c r="P48" s="48"/>
      <c r="Q48" s="48"/>
      <c r="R48" s="48"/>
      <c r="S48" s="48"/>
      <c r="T48" s="48"/>
      <c r="U48" s="48"/>
    </row>
    <row r="49" spans="1:21" ht="30.75" customHeight="1">
      <c r="A49" s="48"/>
      <c r="B49" s="1207"/>
      <c r="C49" s="1208"/>
      <c r="D49" s="62"/>
      <c r="E49" s="1199" t="s">
        <v>16</v>
      </c>
      <c r="F49" s="1199"/>
      <c r="G49" s="1199"/>
      <c r="H49" s="1199"/>
      <c r="I49" s="1199"/>
      <c r="J49" s="1200"/>
      <c r="K49" s="63">
        <v>92</v>
      </c>
      <c r="L49" s="64">
        <v>83</v>
      </c>
      <c r="M49" s="64">
        <v>74</v>
      </c>
      <c r="N49" s="64">
        <v>63</v>
      </c>
      <c r="O49" s="65">
        <v>48</v>
      </c>
      <c r="P49" s="48"/>
      <c r="Q49" s="48"/>
      <c r="R49" s="48"/>
      <c r="S49" s="48"/>
      <c r="T49" s="48"/>
      <c r="U49" s="48"/>
    </row>
    <row r="50" spans="1:21" ht="30.75" customHeight="1">
      <c r="A50" s="48"/>
      <c r="B50" s="1207"/>
      <c r="C50" s="1208"/>
      <c r="D50" s="62"/>
      <c r="E50" s="1199" t="s">
        <v>17</v>
      </c>
      <c r="F50" s="1199"/>
      <c r="G50" s="1199"/>
      <c r="H50" s="1199"/>
      <c r="I50" s="1199"/>
      <c r="J50" s="1200"/>
      <c r="K50" s="63">
        <v>222</v>
      </c>
      <c r="L50" s="64">
        <v>209</v>
      </c>
      <c r="M50" s="64">
        <v>171</v>
      </c>
      <c r="N50" s="64">
        <v>145</v>
      </c>
      <c r="O50" s="65">
        <v>147</v>
      </c>
      <c r="P50" s="48"/>
      <c r="Q50" s="48"/>
      <c r="R50" s="48"/>
      <c r="S50" s="48"/>
      <c r="T50" s="48"/>
      <c r="U50" s="48"/>
    </row>
    <row r="51" spans="1:21" ht="30.75" customHeight="1">
      <c r="A51" s="48"/>
      <c r="B51" s="1209"/>
      <c r="C51" s="1210"/>
      <c r="D51" s="66"/>
      <c r="E51" s="1199" t="s">
        <v>18</v>
      </c>
      <c r="F51" s="1199"/>
      <c r="G51" s="1199"/>
      <c r="H51" s="1199"/>
      <c r="I51" s="1199"/>
      <c r="J51" s="1200"/>
      <c r="K51" s="63">
        <v>11</v>
      </c>
      <c r="L51" s="64">
        <v>0</v>
      </c>
      <c r="M51" s="64">
        <v>0</v>
      </c>
      <c r="N51" s="64">
        <v>0</v>
      </c>
      <c r="O51" s="65">
        <v>0</v>
      </c>
      <c r="P51" s="48"/>
      <c r="Q51" s="48"/>
      <c r="R51" s="48"/>
      <c r="S51" s="48"/>
      <c r="T51" s="48"/>
      <c r="U51" s="48"/>
    </row>
    <row r="52" spans="1:21" ht="30.75" customHeight="1">
      <c r="A52" s="48"/>
      <c r="B52" s="1197" t="s">
        <v>19</v>
      </c>
      <c r="C52" s="1198"/>
      <c r="D52" s="66"/>
      <c r="E52" s="1199" t="s">
        <v>20</v>
      </c>
      <c r="F52" s="1199"/>
      <c r="G52" s="1199"/>
      <c r="H52" s="1199"/>
      <c r="I52" s="1199"/>
      <c r="J52" s="1200"/>
      <c r="K52" s="63">
        <v>3989</v>
      </c>
      <c r="L52" s="64">
        <v>4157</v>
      </c>
      <c r="M52" s="64">
        <v>4643</v>
      </c>
      <c r="N52" s="64">
        <v>5170</v>
      </c>
      <c r="O52" s="65">
        <v>5391</v>
      </c>
      <c r="P52" s="48"/>
      <c r="Q52" s="48"/>
      <c r="R52" s="48"/>
      <c r="S52" s="48"/>
      <c r="T52" s="48"/>
      <c r="U52" s="48"/>
    </row>
    <row r="53" spans="1:21" ht="30.75" customHeight="1" thickBot="1">
      <c r="A53" s="48"/>
      <c r="B53" s="1201" t="s">
        <v>21</v>
      </c>
      <c r="C53" s="1202"/>
      <c r="D53" s="67"/>
      <c r="E53" s="1203" t="s">
        <v>22</v>
      </c>
      <c r="F53" s="1203"/>
      <c r="G53" s="1203"/>
      <c r="H53" s="1203"/>
      <c r="I53" s="1203"/>
      <c r="J53" s="1204"/>
      <c r="K53" s="68">
        <v>2940</v>
      </c>
      <c r="L53" s="69">
        <v>3093</v>
      </c>
      <c r="M53" s="69">
        <v>2965</v>
      </c>
      <c r="N53" s="69">
        <v>3007</v>
      </c>
      <c r="O53" s="70">
        <v>3153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213" t="s">
        <v>24</v>
      </c>
      <c r="C41" s="1214"/>
      <c r="D41" s="81"/>
      <c r="E41" s="1219" t="s">
        <v>25</v>
      </c>
      <c r="F41" s="1219"/>
      <c r="G41" s="1219"/>
      <c r="H41" s="1220"/>
      <c r="I41" s="82">
        <v>65131</v>
      </c>
      <c r="J41" s="83">
        <v>69351</v>
      </c>
      <c r="K41" s="83">
        <v>70811</v>
      </c>
      <c r="L41" s="83">
        <v>72272</v>
      </c>
      <c r="M41" s="84">
        <v>70410</v>
      </c>
    </row>
    <row r="42" spans="2:13" ht="27.75" customHeight="1">
      <c r="B42" s="1215"/>
      <c r="C42" s="1216"/>
      <c r="D42" s="85"/>
      <c r="E42" s="1221" t="s">
        <v>26</v>
      </c>
      <c r="F42" s="1221"/>
      <c r="G42" s="1221"/>
      <c r="H42" s="1222"/>
      <c r="I42" s="86">
        <v>947</v>
      </c>
      <c r="J42" s="87">
        <v>784</v>
      </c>
      <c r="K42" s="87">
        <v>643</v>
      </c>
      <c r="L42" s="87">
        <v>643</v>
      </c>
      <c r="M42" s="88">
        <v>708</v>
      </c>
    </row>
    <row r="43" spans="2:13" ht="27.75" customHeight="1">
      <c r="B43" s="1215"/>
      <c r="C43" s="1216"/>
      <c r="D43" s="85"/>
      <c r="E43" s="1221" t="s">
        <v>27</v>
      </c>
      <c r="F43" s="1221"/>
      <c r="G43" s="1221"/>
      <c r="H43" s="1222"/>
      <c r="I43" s="86">
        <v>24246</v>
      </c>
      <c r="J43" s="87">
        <v>23531</v>
      </c>
      <c r="K43" s="87">
        <v>23077</v>
      </c>
      <c r="L43" s="87">
        <v>22844</v>
      </c>
      <c r="M43" s="88">
        <v>21925</v>
      </c>
    </row>
    <row r="44" spans="2:13" ht="27.75" customHeight="1">
      <c r="B44" s="1215"/>
      <c r="C44" s="1216"/>
      <c r="D44" s="85"/>
      <c r="E44" s="1221" t="s">
        <v>28</v>
      </c>
      <c r="F44" s="1221"/>
      <c r="G44" s="1221"/>
      <c r="H44" s="1222"/>
      <c r="I44" s="86">
        <v>759</v>
      </c>
      <c r="J44" s="87">
        <v>570</v>
      </c>
      <c r="K44" s="87">
        <v>424</v>
      </c>
      <c r="L44" s="87">
        <v>338</v>
      </c>
      <c r="M44" s="88">
        <v>232</v>
      </c>
    </row>
    <row r="45" spans="2:13" ht="27.75" customHeight="1">
      <c r="B45" s="1215"/>
      <c r="C45" s="1216"/>
      <c r="D45" s="85"/>
      <c r="E45" s="1221" t="s">
        <v>29</v>
      </c>
      <c r="F45" s="1221"/>
      <c r="G45" s="1221"/>
      <c r="H45" s="1222"/>
      <c r="I45" s="86">
        <v>9453</v>
      </c>
      <c r="J45" s="87">
        <v>7509</v>
      </c>
      <c r="K45" s="87">
        <v>6956</v>
      </c>
      <c r="L45" s="87">
        <v>7446</v>
      </c>
      <c r="M45" s="88">
        <v>6358</v>
      </c>
    </row>
    <row r="46" spans="2:13" ht="27.75" customHeight="1">
      <c r="B46" s="1215"/>
      <c r="C46" s="1216"/>
      <c r="D46" s="89"/>
      <c r="E46" s="1221" t="s">
        <v>30</v>
      </c>
      <c r="F46" s="1221"/>
      <c r="G46" s="1221"/>
      <c r="H46" s="1222"/>
      <c r="I46" s="86">
        <v>258</v>
      </c>
      <c r="J46" s="87">
        <v>237</v>
      </c>
      <c r="K46" s="87">
        <v>298</v>
      </c>
      <c r="L46" s="87">
        <v>130</v>
      </c>
      <c r="M46" s="88">
        <v>131</v>
      </c>
    </row>
    <row r="47" spans="2:13" ht="27.75" customHeight="1">
      <c r="B47" s="1215"/>
      <c r="C47" s="1216"/>
      <c r="D47" s="90"/>
      <c r="E47" s="1223" t="s">
        <v>31</v>
      </c>
      <c r="F47" s="1224"/>
      <c r="G47" s="1224"/>
      <c r="H47" s="1225"/>
      <c r="I47" s="86" t="s">
        <v>485</v>
      </c>
      <c r="J47" s="87" t="s">
        <v>485</v>
      </c>
      <c r="K47" s="87" t="s">
        <v>485</v>
      </c>
      <c r="L47" s="87" t="s">
        <v>485</v>
      </c>
      <c r="M47" s="88" t="s">
        <v>485</v>
      </c>
    </row>
    <row r="48" spans="2:13" ht="27.75" customHeight="1">
      <c r="B48" s="1215"/>
      <c r="C48" s="1216"/>
      <c r="D48" s="85"/>
      <c r="E48" s="1221" t="s">
        <v>32</v>
      </c>
      <c r="F48" s="1221"/>
      <c r="G48" s="1221"/>
      <c r="H48" s="1222"/>
      <c r="I48" s="86" t="s">
        <v>485</v>
      </c>
      <c r="J48" s="87" t="s">
        <v>485</v>
      </c>
      <c r="K48" s="87" t="s">
        <v>485</v>
      </c>
      <c r="L48" s="87" t="s">
        <v>485</v>
      </c>
      <c r="M48" s="88" t="s">
        <v>485</v>
      </c>
    </row>
    <row r="49" spans="2:13" ht="27.75" customHeight="1">
      <c r="B49" s="1217"/>
      <c r="C49" s="1218"/>
      <c r="D49" s="85"/>
      <c r="E49" s="1221" t="s">
        <v>33</v>
      </c>
      <c r="F49" s="1221"/>
      <c r="G49" s="1221"/>
      <c r="H49" s="1222"/>
      <c r="I49" s="86" t="s">
        <v>485</v>
      </c>
      <c r="J49" s="87" t="s">
        <v>485</v>
      </c>
      <c r="K49" s="87" t="s">
        <v>485</v>
      </c>
      <c r="L49" s="87" t="s">
        <v>485</v>
      </c>
      <c r="M49" s="88" t="s">
        <v>485</v>
      </c>
    </row>
    <row r="50" spans="2:13" ht="27.75" customHeight="1">
      <c r="B50" s="1226" t="s">
        <v>34</v>
      </c>
      <c r="C50" s="1227"/>
      <c r="D50" s="91"/>
      <c r="E50" s="1221" t="s">
        <v>35</v>
      </c>
      <c r="F50" s="1221"/>
      <c r="G50" s="1221"/>
      <c r="H50" s="1222"/>
      <c r="I50" s="86">
        <v>5978</v>
      </c>
      <c r="J50" s="87">
        <v>9409</v>
      </c>
      <c r="K50" s="87">
        <v>10907</v>
      </c>
      <c r="L50" s="87">
        <v>11754</v>
      </c>
      <c r="M50" s="88">
        <v>12975</v>
      </c>
    </row>
    <row r="51" spans="2:13" ht="27.75" customHeight="1">
      <c r="B51" s="1215"/>
      <c r="C51" s="1216"/>
      <c r="D51" s="85"/>
      <c r="E51" s="1221" t="s">
        <v>36</v>
      </c>
      <c r="F51" s="1221"/>
      <c r="G51" s="1221"/>
      <c r="H51" s="1222"/>
      <c r="I51" s="86">
        <v>5391</v>
      </c>
      <c r="J51" s="87">
        <v>5088</v>
      </c>
      <c r="K51" s="87">
        <v>4984</v>
      </c>
      <c r="L51" s="87">
        <v>5094</v>
      </c>
      <c r="M51" s="88">
        <v>4926</v>
      </c>
    </row>
    <row r="52" spans="2:13" ht="27.75" customHeight="1">
      <c r="B52" s="1217"/>
      <c r="C52" s="1218"/>
      <c r="D52" s="85"/>
      <c r="E52" s="1221" t="s">
        <v>37</v>
      </c>
      <c r="F52" s="1221"/>
      <c r="G52" s="1221"/>
      <c r="H52" s="1222"/>
      <c r="I52" s="86">
        <v>53394</v>
      </c>
      <c r="J52" s="87">
        <v>57427</v>
      </c>
      <c r="K52" s="87">
        <v>59063</v>
      </c>
      <c r="L52" s="87">
        <v>60038</v>
      </c>
      <c r="M52" s="88">
        <v>58223</v>
      </c>
    </row>
    <row r="53" spans="2:13" ht="27.75" customHeight="1" thickBot="1">
      <c r="B53" s="1228" t="s">
        <v>21</v>
      </c>
      <c r="C53" s="1229"/>
      <c r="D53" s="92"/>
      <c r="E53" s="1230" t="s">
        <v>38</v>
      </c>
      <c r="F53" s="1230"/>
      <c r="G53" s="1230"/>
      <c r="H53" s="1231"/>
      <c r="I53" s="93">
        <v>36029</v>
      </c>
      <c r="J53" s="94">
        <v>30057</v>
      </c>
      <c r="K53" s="94">
        <v>27257</v>
      </c>
      <c r="L53" s="94">
        <v>26788</v>
      </c>
      <c r="M53" s="95">
        <v>23641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569</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569</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570</v>
      </c>
      <c r="C41" s="248"/>
      <c r="D41" s="248"/>
      <c r="E41" s="248"/>
      <c r="F41" s="248"/>
      <c r="G41" s="248"/>
      <c r="H41" s="248"/>
      <c r="I41" s="248"/>
      <c r="J41" s="248"/>
      <c r="K41" s="248"/>
      <c r="L41" s="248"/>
      <c r="M41" s="248"/>
      <c r="N41" s="248"/>
      <c r="O41" s="248"/>
      <c r="P41" s="249"/>
    </row>
    <row r="42" spans="2:17">
      <c r="B42" s="250"/>
      <c r="C42" s="246"/>
      <c r="D42" s="246"/>
      <c r="E42" s="246"/>
      <c r="F42" s="246"/>
      <c r="G42" s="353" t="s">
        <v>571</v>
      </c>
      <c r="I42" s="354"/>
      <c r="J42" s="354"/>
      <c r="K42" s="354"/>
      <c r="L42" s="246"/>
      <c r="M42" s="246"/>
      <c r="N42" s="246"/>
      <c r="O42" s="246"/>
    </row>
    <row r="43" spans="2:17">
      <c r="B43" s="250"/>
      <c r="C43" s="246"/>
      <c r="D43" s="246"/>
      <c r="E43" s="246"/>
      <c r="F43" s="246"/>
      <c r="G43" s="1244"/>
      <c r="H43" s="1245"/>
      <c r="I43" s="1245"/>
      <c r="J43" s="1245"/>
      <c r="K43" s="1245"/>
      <c r="L43" s="1245"/>
      <c r="M43" s="1245"/>
      <c r="N43" s="1245"/>
      <c r="O43" s="1246"/>
    </row>
    <row r="44" spans="2:17">
      <c r="B44" s="250"/>
      <c r="C44" s="246"/>
      <c r="D44" s="246"/>
      <c r="E44" s="246"/>
      <c r="F44" s="246"/>
      <c r="G44" s="1247"/>
      <c r="H44" s="1248"/>
      <c r="I44" s="1248"/>
      <c r="J44" s="1248"/>
      <c r="K44" s="1248"/>
      <c r="L44" s="1248"/>
      <c r="M44" s="1248"/>
      <c r="N44" s="1248"/>
      <c r="O44" s="1249"/>
    </row>
    <row r="45" spans="2:17">
      <c r="B45" s="250"/>
      <c r="C45" s="246"/>
      <c r="D45" s="246"/>
      <c r="E45" s="246"/>
      <c r="F45" s="246"/>
      <c r="G45" s="1247"/>
      <c r="H45" s="1248"/>
      <c r="I45" s="1248"/>
      <c r="J45" s="1248"/>
      <c r="K45" s="1248"/>
      <c r="L45" s="1248"/>
      <c r="M45" s="1248"/>
      <c r="N45" s="1248"/>
      <c r="O45" s="1249"/>
    </row>
    <row r="46" spans="2:17">
      <c r="B46" s="250"/>
      <c r="C46" s="246"/>
      <c r="D46" s="246"/>
      <c r="E46" s="246"/>
      <c r="F46" s="246"/>
      <c r="G46" s="1247"/>
      <c r="H46" s="1248"/>
      <c r="I46" s="1248"/>
      <c r="J46" s="1248"/>
      <c r="K46" s="1248"/>
      <c r="L46" s="1248"/>
      <c r="M46" s="1248"/>
      <c r="N46" s="1248"/>
      <c r="O46" s="1249"/>
    </row>
    <row r="47" spans="2:17">
      <c r="B47" s="250"/>
      <c r="C47" s="246"/>
      <c r="D47" s="246"/>
      <c r="E47" s="246"/>
      <c r="F47" s="246"/>
      <c r="G47" s="1250"/>
      <c r="H47" s="1251"/>
      <c r="I47" s="1251"/>
      <c r="J47" s="1251"/>
      <c r="K47" s="1251"/>
      <c r="L47" s="1251"/>
      <c r="M47" s="1251"/>
      <c r="N47" s="1251"/>
      <c r="O47" s="1252"/>
    </row>
    <row r="48" spans="2:17">
      <c r="B48" s="250"/>
      <c r="C48" s="246"/>
      <c r="D48" s="246"/>
      <c r="E48" s="246"/>
      <c r="F48" s="246"/>
      <c r="G48" s="246"/>
      <c r="H48" s="355"/>
      <c r="I48" s="355"/>
      <c r="J48" s="355"/>
    </row>
    <row r="49" spans="1:17">
      <c r="B49" s="250"/>
      <c r="C49" s="246"/>
      <c r="D49" s="246"/>
      <c r="E49" s="246"/>
      <c r="F49" s="246"/>
      <c r="G49" s="245" t="s">
        <v>572</v>
      </c>
    </row>
    <row r="50" spans="1:17">
      <c r="B50" s="250"/>
      <c r="C50" s="246"/>
      <c r="D50" s="246"/>
      <c r="E50" s="246"/>
      <c r="F50" s="246"/>
      <c r="G50" s="1253"/>
      <c r="H50" s="1254"/>
      <c r="I50" s="1254"/>
      <c r="J50" s="1255"/>
      <c r="K50" s="356" t="s">
        <v>525</v>
      </c>
      <c r="L50" s="356" t="s">
        <v>526</v>
      </c>
      <c r="M50" s="356" t="s">
        <v>527</v>
      </c>
      <c r="N50" s="356" t="s">
        <v>528</v>
      </c>
      <c r="O50" s="356" t="s">
        <v>529</v>
      </c>
    </row>
    <row r="51" spans="1:17">
      <c r="B51" s="250"/>
      <c r="C51" s="246"/>
      <c r="D51" s="246"/>
      <c r="E51" s="246"/>
      <c r="F51" s="246"/>
      <c r="G51" s="1256" t="s">
        <v>573</v>
      </c>
      <c r="H51" s="1257"/>
      <c r="I51" s="1262" t="s">
        <v>574</v>
      </c>
      <c r="J51" s="1262"/>
      <c r="K51" s="1266"/>
      <c r="L51" s="1266"/>
      <c r="M51" s="1266"/>
      <c r="N51" s="1266"/>
      <c r="O51" s="1266"/>
    </row>
    <row r="52" spans="1:17">
      <c r="B52" s="250"/>
      <c r="C52" s="246"/>
      <c r="D52" s="246"/>
      <c r="E52" s="246"/>
      <c r="F52" s="246"/>
      <c r="G52" s="1258"/>
      <c r="H52" s="1259"/>
      <c r="I52" s="1263"/>
      <c r="J52" s="1263"/>
      <c r="K52" s="1232"/>
      <c r="L52" s="1232"/>
      <c r="M52" s="1232"/>
      <c r="N52" s="1232"/>
      <c r="O52" s="1232"/>
    </row>
    <row r="53" spans="1:17">
      <c r="A53" s="357"/>
      <c r="B53" s="250"/>
      <c r="C53" s="246"/>
      <c r="D53" s="246"/>
      <c r="E53" s="246"/>
      <c r="F53" s="246"/>
      <c r="G53" s="1258"/>
      <c r="H53" s="1259"/>
      <c r="I53" s="1242" t="s">
        <v>575</v>
      </c>
      <c r="J53" s="1242"/>
      <c r="K53" s="1267"/>
      <c r="L53" s="1267"/>
      <c r="M53" s="1267"/>
      <c r="N53" s="1267"/>
      <c r="O53" s="1267"/>
    </row>
    <row r="54" spans="1:17">
      <c r="A54" s="357"/>
      <c r="B54" s="250"/>
      <c r="C54" s="246"/>
      <c r="D54" s="246"/>
      <c r="E54" s="246"/>
      <c r="F54" s="246"/>
      <c r="G54" s="1260"/>
      <c r="H54" s="1261"/>
      <c r="I54" s="1242"/>
      <c r="J54" s="1242"/>
      <c r="K54" s="1265"/>
      <c r="L54" s="1265"/>
      <c r="M54" s="1265"/>
      <c r="N54" s="1265"/>
      <c r="O54" s="1265"/>
    </row>
    <row r="55" spans="1:17">
      <c r="A55" s="357"/>
      <c r="B55" s="250"/>
      <c r="C55" s="246"/>
      <c r="D55" s="246"/>
      <c r="E55" s="246"/>
      <c r="F55" s="246"/>
      <c r="G55" s="1236" t="s">
        <v>576</v>
      </c>
      <c r="H55" s="1237"/>
      <c r="I55" s="1242" t="s">
        <v>574</v>
      </c>
      <c r="J55" s="1242"/>
      <c r="K55" s="1266"/>
      <c r="L55" s="1266"/>
      <c r="M55" s="1266"/>
      <c r="N55" s="1266"/>
      <c r="O55" s="1266"/>
    </row>
    <row r="56" spans="1:17">
      <c r="A56" s="357"/>
      <c r="B56" s="250"/>
      <c r="C56" s="246"/>
      <c r="D56" s="246"/>
      <c r="E56" s="246"/>
      <c r="F56" s="246"/>
      <c r="G56" s="1238"/>
      <c r="H56" s="1239"/>
      <c r="I56" s="1242"/>
      <c r="J56" s="1242"/>
      <c r="K56" s="1232"/>
      <c r="L56" s="1232"/>
      <c r="M56" s="1232"/>
      <c r="N56" s="1232"/>
      <c r="O56" s="1232"/>
    </row>
    <row r="57" spans="1:17" s="357" customFormat="1">
      <c r="B57" s="358"/>
      <c r="C57" s="354"/>
      <c r="D57" s="354"/>
      <c r="E57" s="354"/>
      <c r="F57" s="354"/>
      <c r="G57" s="1238"/>
      <c r="H57" s="1239"/>
      <c r="I57" s="1234" t="s">
        <v>577</v>
      </c>
      <c r="J57" s="1234"/>
      <c r="K57" s="1267"/>
      <c r="L57" s="1267"/>
      <c r="M57" s="1267"/>
      <c r="N57" s="1267"/>
      <c r="O57" s="1267"/>
      <c r="P57" s="359"/>
      <c r="Q57" s="358"/>
    </row>
    <row r="58" spans="1:17" s="357" customFormat="1">
      <c r="A58" s="245"/>
      <c r="B58" s="358"/>
      <c r="C58" s="354"/>
      <c r="D58" s="354"/>
      <c r="E58" s="354"/>
      <c r="F58" s="354"/>
      <c r="G58" s="1240"/>
      <c r="H58" s="1241"/>
      <c r="I58" s="1234"/>
      <c r="J58" s="1234"/>
      <c r="K58" s="1265"/>
      <c r="L58" s="1265"/>
      <c r="M58" s="1265"/>
      <c r="N58" s="1265"/>
      <c r="O58" s="126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578</v>
      </c>
      <c r="C63" s="246"/>
      <c r="D63" s="246"/>
      <c r="E63" s="246"/>
      <c r="F63" s="246"/>
      <c r="G63" s="246"/>
      <c r="H63" s="246"/>
      <c r="I63" s="246"/>
      <c r="J63" s="246"/>
      <c r="K63" s="246"/>
      <c r="L63" s="246"/>
      <c r="M63" s="246"/>
      <c r="N63" s="246"/>
      <c r="O63" s="246"/>
    </row>
    <row r="64" spans="1:17">
      <c r="B64" s="250"/>
      <c r="C64" s="246"/>
      <c r="D64" s="246"/>
      <c r="E64" s="246"/>
      <c r="F64" s="246"/>
      <c r="G64" s="353" t="s">
        <v>571</v>
      </c>
      <c r="I64" s="354"/>
      <c r="J64" s="354"/>
      <c r="K64" s="354"/>
      <c r="L64" s="246"/>
      <c r="M64" s="246"/>
      <c r="N64" s="246"/>
      <c r="O64" s="246"/>
    </row>
    <row r="65" spans="2:30">
      <c r="B65" s="250"/>
      <c r="C65" s="246"/>
      <c r="D65" s="246"/>
      <c r="E65" s="246"/>
      <c r="F65" s="246"/>
      <c r="G65" s="1244" t="s">
        <v>581</v>
      </c>
      <c r="H65" s="1245"/>
      <c r="I65" s="1245"/>
      <c r="J65" s="1245"/>
      <c r="K65" s="1245"/>
      <c r="L65" s="1245"/>
      <c r="M65" s="1245"/>
      <c r="N65" s="1245"/>
      <c r="O65" s="1246"/>
    </row>
    <row r="66" spans="2:30">
      <c r="B66" s="250"/>
      <c r="C66" s="246"/>
      <c r="D66" s="246"/>
      <c r="E66" s="246"/>
      <c r="F66" s="246"/>
      <c r="G66" s="1247"/>
      <c r="H66" s="1248"/>
      <c r="I66" s="1248"/>
      <c r="J66" s="1248"/>
      <c r="K66" s="1248"/>
      <c r="L66" s="1248"/>
      <c r="M66" s="1248"/>
      <c r="N66" s="1248"/>
      <c r="O66" s="1249"/>
    </row>
    <row r="67" spans="2:30">
      <c r="B67" s="250"/>
      <c r="C67" s="246"/>
      <c r="D67" s="246"/>
      <c r="E67" s="246"/>
      <c r="F67" s="246"/>
      <c r="G67" s="1247"/>
      <c r="H67" s="1248"/>
      <c r="I67" s="1248"/>
      <c r="J67" s="1248"/>
      <c r="K67" s="1248"/>
      <c r="L67" s="1248"/>
      <c r="M67" s="1248"/>
      <c r="N67" s="1248"/>
      <c r="O67" s="1249"/>
    </row>
    <row r="68" spans="2:30">
      <c r="B68" s="250"/>
      <c r="C68" s="246"/>
      <c r="D68" s="246"/>
      <c r="E68" s="246"/>
      <c r="F68" s="246"/>
      <c r="G68" s="1247"/>
      <c r="H68" s="1248"/>
      <c r="I68" s="1248"/>
      <c r="J68" s="1248"/>
      <c r="K68" s="1248"/>
      <c r="L68" s="1248"/>
      <c r="M68" s="1248"/>
      <c r="N68" s="1248"/>
      <c r="O68" s="1249"/>
    </row>
    <row r="69" spans="2:30">
      <c r="B69" s="250"/>
      <c r="C69" s="246"/>
      <c r="D69" s="246"/>
      <c r="E69" s="246"/>
      <c r="F69" s="246"/>
      <c r="G69" s="1250"/>
      <c r="H69" s="1251"/>
      <c r="I69" s="1251"/>
      <c r="J69" s="1251"/>
      <c r="K69" s="1251"/>
      <c r="L69" s="1251"/>
      <c r="M69" s="1251"/>
      <c r="N69" s="1251"/>
      <c r="O69" s="1252"/>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579</v>
      </c>
      <c r="I71" s="370"/>
      <c r="J71" s="366"/>
      <c r="K71" s="366"/>
      <c r="L71" s="367"/>
      <c r="M71" s="366"/>
      <c r="N71" s="367"/>
      <c r="O71" s="368"/>
    </row>
    <row r="72" spans="2:30">
      <c r="B72" s="250"/>
      <c r="C72" s="246"/>
      <c r="D72" s="246"/>
      <c r="E72" s="246"/>
      <c r="F72" s="246"/>
      <c r="G72" s="1253"/>
      <c r="H72" s="1254"/>
      <c r="I72" s="1254"/>
      <c r="J72" s="1255"/>
      <c r="K72" s="356" t="s">
        <v>525</v>
      </c>
      <c r="L72" s="356" t="s">
        <v>526</v>
      </c>
      <c r="M72" s="356" t="s">
        <v>527</v>
      </c>
      <c r="N72" s="356" t="s">
        <v>528</v>
      </c>
      <c r="O72" s="356" t="s">
        <v>529</v>
      </c>
    </row>
    <row r="73" spans="2:30">
      <c r="B73" s="250"/>
      <c r="C73" s="246"/>
      <c r="D73" s="246"/>
      <c r="E73" s="246"/>
      <c r="F73" s="246"/>
      <c r="G73" s="1256" t="s">
        <v>573</v>
      </c>
      <c r="H73" s="1257"/>
      <c r="I73" s="1262" t="s">
        <v>574</v>
      </c>
      <c r="J73" s="1262"/>
      <c r="K73" s="1243">
        <v>176.1</v>
      </c>
      <c r="L73" s="1243">
        <v>144</v>
      </c>
      <c r="M73" s="1232">
        <v>131.30000000000001</v>
      </c>
      <c r="N73" s="1232">
        <v>127.3</v>
      </c>
      <c r="O73" s="1232">
        <v>115.7</v>
      </c>
      <c r="S73" s="245">
        <v>9.9</v>
      </c>
    </row>
    <row r="74" spans="2:30">
      <c r="B74" s="250"/>
      <c r="C74" s="246"/>
      <c r="D74" s="246"/>
      <c r="E74" s="246"/>
      <c r="F74" s="246"/>
      <c r="G74" s="1258"/>
      <c r="H74" s="1259"/>
      <c r="I74" s="1263"/>
      <c r="J74" s="1263"/>
      <c r="K74" s="1243"/>
      <c r="L74" s="1243"/>
      <c r="M74" s="1232"/>
      <c r="N74" s="1232"/>
      <c r="O74" s="1232"/>
    </row>
    <row r="75" spans="2:30">
      <c r="B75" s="250"/>
      <c r="C75" s="246"/>
      <c r="D75" s="246"/>
      <c r="E75" s="246"/>
      <c r="F75" s="246"/>
      <c r="G75" s="1258"/>
      <c r="H75" s="1259"/>
      <c r="I75" s="1242" t="s">
        <v>580</v>
      </c>
      <c r="J75" s="1242"/>
      <c r="K75" s="1264">
        <v>14.2</v>
      </c>
      <c r="L75" s="1264">
        <v>14.4</v>
      </c>
      <c r="M75" s="1264">
        <v>14.4</v>
      </c>
      <c r="N75" s="1264">
        <v>14.4</v>
      </c>
      <c r="O75" s="1264">
        <v>14.6</v>
      </c>
      <c r="U75" s="245">
        <v>81.2</v>
      </c>
      <c r="W75" s="245">
        <v>87.2</v>
      </c>
      <c r="Y75" s="245">
        <v>99.8</v>
      </c>
      <c r="AA75" s="245">
        <v>109.5</v>
      </c>
      <c r="AC75" s="245">
        <v>115.2</v>
      </c>
    </row>
    <row r="76" spans="2:30">
      <c r="B76" s="250"/>
      <c r="C76" s="246"/>
      <c r="D76" s="246"/>
      <c r="E76" s="246"/>
      <c r="F76" s="246"/>
      <c r="G76" s="1260"/>
      <c r="H76" s="1261"/>
      <c r="I76" s="1242"/>
      <c r="J76" s="1242"/>
      <c r="K76" s="1265"/>
      <c r="L76" s="1265"/>
      <c r="M76" s="1265"/>
      <c r="N76" s="1265"/>
      <c r="O76" s="1265"/>
    </row>
    <row r="77" spans="2:30">
      <c r="B77" s="250"/>
      <c r="C77" s="246"/>
      <c r="D77" s="246"/>
      <c r="E77" s="246"/>
      <c r="F77" s="246"/>
      <c r="G77" s="1236" t="s">
        <v>576</v>
      </c>
      <c r="H77" s="1237"/>
      <c r="I77" s="1242" t="s">
        <v>574</v>
      </c>
      <c r="J77" s="1242"/>
      <c r="K77" s="1243">
        <v>46.1</v>
      </c>
      <c r="L77" s="1243">
        <v>37.6</v>
      </c>
      <c r="M77" s="1232">
        <v>33.799999999999997</v>
      </c>
      <c r="N77" s="1232">
        <v>37.299999999999997</v>
      </c>
      <c r="O77" s="1232">
        <v>33.1</v>
      </c>
      <c r="R77" s="245">
        <v>12.3</v>
      </c>
      <c r="T77" s="245">
        <v>11.1</v>
      </c>
    </row>
    <row r="78" spans="2:30">
      <c r="B78" s="250"/>
      <c r="C78" s="246"/>
      <c r="D78" s="246"/>
      <c r="E78" s="246"/>
      <c r="F78" s="246"/>
      <c r="G78" s="1238"/>
      <c r="H78" s="1239"/>
      <c r="I78" s="1242"/>
      <c r="J78" s="1242"/>
      <c r="K78" s="1243"/>
      <c r="L78" s="1243"/>
      <c r="M78" s="1232"/>
      <c r="N78" s="1232"/>
      <c r="O78" s="1232"/>
    </row>
    <row r="79" spans="2:30">
      <c r="B79" s="250"/>
      <c r="C79" s="246"/>
      <c r="D79" s="246"/>
      <c r="E79" s="246"/>
      <c r="F79" s="246"/>
      <c r="G79" s="1238"/>
      <c r="H79" s="1239"/>
      <c r="I79" s="1233" t="s">
        <v>580</v>
      </c>
      <c r="J79" s="1234"/>
      <c r="K79" s="1235">
        <v>8.5</v>
      </c>
      <c r="L79" s="1235">
        <v>7.9</v>
      </c>
      <c r="M79" s="1235">
        <v>7.1</v>
      </c>
      <c r="N79" s="1235">
        <v>7.8</v>
      </c>
      <c r="O79" s="1235">
        <v>7.5</v>
      </c>
      <c r="V79" s="245">
        <v>53.5</v>
      </c>
      <c r="X79" s="245">
        <v>48.2</v>
      </c>
      <c r="Z79" s="245">
        <v>34.200000000000003</v>
      </c>
      <c r="AB79" s="245">
        <v>30.3</v>
      </c>
      <c r="AD79" s="245">
        <v>28.9</v>
      </c>
    </row>
    <row r="80" spans="2:30">
      <c r="B80" s="250"/>
      <c r="C80" s="246"/>
      <c r="D80" s="246"/>
      <c r="E80" s="246"/>
      <c r="F80" s="246"/>
      <c r="G80" s="1240"/>
      <c r="H80" s="1241"/>
      <c r="I80" s="1234"/>
      <c r="J80" s="1234"/>
      <c r="K80" s="1235"/>
      <c r="L80" s="1235"/>
      <c r="M80" s="1235"/>
      <c r="N80" s="1235"/>
      <c r="O80" s="1235"/>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524</v>
      </c>
      <c r="G2" s="113"/>
      <c r="H2" s="114"/>
    </row>
    <row r="3" spans="1:8">
      <c r="A3" s="110" t="s">
        <v>517</v>
      </c>
      <c r="B3" s="115"/>
      <c r="C3" s="116"/>
      <c r="D3" s="117">
        <v>87771</v>
      </c>
      <c r="E3" s="118"/>
      <c r="F3" s="119">
        <v>43493</v>
      </c>
      <c r="G3" s="120"/>
      <c r="H3" s="121"/>
    </row>
    <row r="4" spans="1:8">
      <c r="A4" s="122"/>
      <c r="B4" s="123"/>
      <c r="C4" s="124"/>
      <c r="D4" s="125">
        <v>41342</v>
      </c>
      <c r="E4" s="126"/>
      <c r="F4" s="127">
        <v>23254</v>
      </c>
      <c r="G4" s="128"/>
      <c r="H4" s="129"/>
    </row>
    <row r="5" spans="1:8">
      <c r="A5" s="110" t="s">
        <v>519</v>
      </c>
      <c r="B5" s="115"/>
      <c r="C5" s="116"/>
      <c r="D5" s="117">
        <v>111273</v>
      </c>
      <c r="E5" s="118"/>
      <c r="F5" s="119">
        <v>50840</v>
      </c>
      <c r="G5" s="120"/>
      <c r="H5" s="121"/>
    </row>
    <row r="6" spans="1:8">
      <c r="A6" s="122"/>
      <c r="B6" s="123"/>
      <c r="C6" s="124"/>
      <c r="D6" s="125">
        <v>33793</v>
      </c>
      <c r="E6" s="126"/>
      <c r="F6" s="127">
        <v>25367</v>
      </c>
      <c r="G6" s="128"/>
      <c r="H6" s="129"/>
    </row>
    <row r="7" spans="1:8">
      <c r="A7" s="110" t="s">
        <v>520</v>
      </c>
      <c r="B7" s="115"/>
      <c r="C7" s="116"/>
      <c r="D7" s="117">
        <v>86373</v>
      </c>
      <c r="E7" s="118"/>
      <c r="F7" s="119">
        <v>53605</v>
      </c>
      <c r="G7" s="120"/>
      <c r="H7" s="121"/>
    </row>
    <row r="8" spans="1:8">
      <c r="A8" s="122"/>
      <c r="B8" s="123"/>
      <c r="C8" s="124"/>
      <c r="D8" s="125">
        <v>40027</v>
      </c>
      <c r="E8" s="126"/>
      <c r="F8" s="127">
        <v>28343</v>
      </c>
      <c r="G8" s="128"/>
      <c r="H8" s="129"/>
    </row>
    <row r="9" spans="1:8">
      <c r="A9" s="110" t="s">
        <v>521</v>
      </c>
      <c r="B9" s="115"/>
      <c r="C9" s="116"/>
      <c r="D9" s="117">
        <v>84606</v>
      </c>
      <c r="E9" s="118"/>
      <c r="F9" s="119">
        <v>54227</v>
      </c>
      <c r="G9" s="120"/>
      <c r="H9" s="121"/>
    </row>
    <row r="10" spans="1:8">
      <c r="A10" s="122"/>
      <c r="B10" s="123"/>
      <c r="C10" s="124"/>
      <c r="D10" s="125">
        <v>32396</v>
      </c>
      <c r="E10" s="126"/>
      <c r="F10" s="127">
        <v>29694</v>
      </c>
      <c r="G10" s="128"/>
      <c r="H10" s="129"/>
    </row>
    <row r="11" spans="1:8">
      <c r="A11" s="110" t="s">
        <v>522</v>
      </c>
      <c r="B11" s="115"/>
      <c r="C11" s="116"/>
      <c r="D11" s="117">
        <v>54134</v>
      </c>
      <c r="E11" s="118"/>
      <c r="F11" s="119">
        <v>57295</v>
      </c>
      <c r="G11" s="120"/>
      <c r="H11" s="121"/>
    </row>
    <row r="12" spans="1:8">
      <c r="A12" s="122"/>
      <c r="B12" s="123"/>
      <c r="C12" s="130"/>
      <c r="D12" s="125">
        <v>22708</v>
      </c>
      <c r="E12" s="126"/>
      <c r="F12" s="127">
        <v>32771</v>
      </c>
      <c r="G12" s="128"/>
      <c r="H12" s="129"/>
    </row>
    <row r="13" spans="1:8">
      <c r="A13" s="110"/>
      <c r="B13" s="115"/>
      <c r="C13" s="131"/>
      <c r="D13" s="132">
        <v>84831</v>
      </c>
      <c r="E13" s="133"/>
      <c r="F13" s="134">
        <v>51892</v>
      </c>
      <c r="G13" s="135"/>
      <c r="H13" s="121"/>
    </row>
    <row r="14" spans="1:8">
      <c r="A14" s="122"/>
      <c r="B14" s="123"/>
      <c r="C14" s="124"/>
      <c r="D14" s="125">
        <v>34053</v>
      </c>
      <c r="E14" s="126"/>
      <c r="F14" s="127">
        <v>27886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14.04</v>
      </c>
      <c r="C19" s="136">
        <f>ROUND(VALUE(SUBSTITUTE(実質収支比率等に係る経年分析!G$48,"▲","-")),2)</f>
        <v>3.36</v>
      </c>
      <c r="D19" s="136">
        <f>ROUND(VALUE(SUBSTITUTE(実質収支比率等に係る経年分析!H$48,"▲","-")),2)</f>
        <v>1.53</v>
      </c>
      <c r="E19" s="136">
        <f>ROUND(VALUE(SUBSTITUTE(実質収支比率等に係る経年分析!I$48,"▲","-")),2)</f>
        <v>5.65</v>
      </c>
      <c r="F19" s="136">
        <f>ROUND(VALUE(SUBSTITUTE(実質収支比率等に係る経年分析!J$48,"▲","-")),2)</f>
        <v>1.2</v>
      </c>
    </row>
    <row r="20" spans="1:11">
      <c r="A20" s="136" t="s">
        <v>43</v>
      </c>
      <c r="B20" s="136">
        <f>ROUND(VALUE(SUBSTITUTE(実質収支比率等に係る経年分析!F$47,"▲","-")),2)</f>
        <v>6.51</v>
      </c>
      <c r="C20" s="136">
        <f>ROUND(VALUE(SUBSTITUTE(実質収支比率等に係る経年分析!G$47,"▲","-")),2)</f>
        <v>19.809999999999999</v>
      </c>
      <c r="D20" s="136">
        <f>ROUND(VALUE(SUBSTITUTE(実質収支比率等に係る経年分析!H$47,"▲","-")),2)</f>
        <v>22.84</v>
      </c>
      <c r="E20" s="136">
        <f>ROUND(VALUE(SUBSTITUTE(実質収支比率等に係る経年分析!I$47,"▲","-")),2)</f>
        <v>23.34</v>
      </c>
      <c r="F20" s="136">
        <f>ROUND(VALUE(SUBSTITUTE(実質収支比率等に係る経年分析!J$47,"▲","-")),2)</f>
        <v>28.38</v>
      </c>
    </row>
    <row r="21" spans="1:11">
      <c r="A21" s="136" t="s">
        <v>44</v>
      </c>
      <c r="B21" s="136">
        <f>IF(ISNUMBER(VALUE(SUBSTITUTE(実質収支比率等に係る経年分析!F$49,"▲","-"))),ROUND(VALUE(SUBSTITUTE(実質収支比率等に係る経年分析!F$49,"▲","-")),2),NA())</f>
        <v>13.26</v>
      </c>
      <c r="C21" s="136">
        <f>IF(ISNUMBER(VALUE(SUBSTITUTE(実質収支比率等に係る経年分析!G$49,"▲","-"))),ROUND(VALUE(SUBSTITUTE(実質収支比率等に係る経年分析!G$49,"▲","-")),2),NA())</f>
        <v>-10.34</v>
      </c>
      <c r="D21" s="136">
        <f>IF(ISNUMBER(VALUE(SUBSTITUTE(実質収支比率等に係る経年分析!H$49,"▲","-"))),ROUND(VALUE(SUBSTITUTE(実質収支比率等に係る経年分析!H$49,"▲","-")),2),NA())</f>
        <v>-1.4</v>
      </c>
      <c r="E21" s="136">
        <f>IF(ISNUMBER(VALUE(SUBSTITUTE(実質収支比率等に係る経年分析!I$49,"▲","-"))),ROUND(VALUE(SUBSTITUTE(実質収支比率等に係る経年分析!I$49,"▲","-")),2),NA())</f>
        <v>4.55</v>
      </c>
      <c r="F21" s="136">
        <f>IF(ISNUMBER(VALUE(SUBSTITUTE(実質収支比率等に係る経年分析!J$49,"▲","-"))),ROUND(VALUE(SUBSTITUTE(実質収支比率等に係る経年分析!J$49,"▲","-")),2),NA())</f>
        <v>-4.95</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公共下水道事業特別会計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国民健康保険事業特別会計</v>
      </c>
      <c r="B31" s="137">
        <f>IF(ROUND(VALUE(SUBSTITUTE(連結実質赤字比率に係る赤字・黒字の構成分析!F$39,"▲", "-")), 2) &lt; 0, ABS(ROUND(VALUE(SUBSTITUTE(連結実質赤字比率に係る赤字・黒字の構成分析!F$39,"▲", "-")), 2)), NA())</f>
        <v>1.07</v>
      </c>
      <c r="C31" s="137" t="e">
        <f>IF(ROUND(VALUE(SUBSTITUTE(連結実質赤字比率に係る赤字・黒字の構成分析!F$39,"▲", "-")), 2) &gt;= 0, ABS(ROUND(VALUE(SUBSTITUTE(連結実質赤字比率に係る赤字・黒字の構成分析!F$39,"▲", "-")), 2)), NA())</f>
        <v>#N/A</v>
      </c>
      <c r="D31" s="137">
        <f>IF(ROUND(VALUE(SUBSTITUTE(連結実質赤字比率に係る赤字・黒字の構成分析!G$39,"▲", "-")), 2) &lt; 0, ABS(ROUND(VALUE(SUBSTITUTE(連結実質赤字比率に係る赤字・黒字の構成分析!G$39,"▲", "-")), 2)), NA())</f>
        <v>1.34</v>
      </c>
      <c r="E31" s="137" t="e">
        <f>IF(ROUND(VALUE(SUBSTITUTE(連結実質赤字比率に係る赤字・黒字の構成分析!G$39,"▲", "-")), 2) &gt;= 0, ABS(ROUND(VALUE(SUBSTITUTE(連結実質赤字比率に係る赤字・黒字の構成分析!G$39,"▲", "-")), 2)), NA())</f>
        <v>#N/A</v>
      </c>
      <c r="F31" s="137">
        <f>IF(ROUND(VALUE(SUBSTITUTE(連結実質赤字比率に係る赤字・黒字の構成分析!H$39,"▲", "-")), 2) &lt; 0, ABS(ROUND(VALUE(SUBSTITUTE(連結実質赤字比率に係る赤字・黒字の構成分析!H$39,"▲", "-")), 2)), NA())</f>
        <v>1.33</v>
      </c>
      <c r="G31" s="137" t="e">
        <f>IF(ROUND(VALUE(SUBSTITUTE(連結実質赤字比率に係る赤字・黒字の構成分析!H$39,"▲", "-")), 2) &gt;= 0, ABS(ROUND(VALUE(SUBSTITUTE(連結実質赤字比率に係る赤字・黒字の構成分析!H$39,"▲", "-")), 2)), NA())</f>
        <v>#N/A</v>
      </c>
      <c r="H31" s="137">
        <f>IF(ROUND(VALUE(SUBSTITUTE(連結実質赤字比率に係る赤字・黒字の構成分析!I$39,"▲", "-")), 2) &lt; 0, ABS(ROUND(VALUE(SUBSTITUTE(連結実質赤字比率に係る赤字・黒字の構成分析!I$39,"▲", "-")), 2)), NA())</f>
        <v>0.93</v>
      </c>
      <c r="I31" s="137" t="e">
        <f>IF(ROUND(VALUE(SUBSTITUTE(連結実質赤字比率に係る赤字・黒字の構成分析!I$39,"▲", "-")), 2) &gt;= 0, ABS(ROUND(VALUE(SUBSTITUTE(連結実質赤字比率に係る赤字・黒字の構成分析!I$39,"▲", "-")), 2)), NA())</f>
        <v>#N/A</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0.03</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0.03</v>
      </c>
    </row>
    <row r="33" spans="1:16">
      <c r="A33" s="137" t="str">
        <f>IF(連結実質赤字比率に係る赤字・黒字の構成分析!C$37="",NA(),連結実質赤字比率に係る赤字・黒字の構成分析!C$37)</f>
        <v>勤労者福祉共済事業特別会計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0.05</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14.41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1.48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5.59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1.1299999999999999</v>
      </c>
    </row>
    <row r="35" spans="1:16">
      <c r="A35" s="137" t="str">
        <f>IF(連結実質赤字比率に係る赤字・黒字の構成分析!C$35="",NA(),連結実質赤字比率に係る赤字・黒字の構成分析!C$35)</f>
        <v>介護保険事業特別会計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0.71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0.95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1.33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1.54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1.49</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5.28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5.77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5.0199999999999996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6.15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6.77</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3989</v>
      </c>
      <c r="E42" s="138"/>
      <c r="F42" s="138"/>
      <c r="G42" s="138">
        <f>'実質公債費比率（分子）の構造'!L$52</f>
        <v>4157</v>
      </c>
      <c r="H42" s="138"/>
      <c r="I42" s="138"/>
      <c r="J42" s="138">
        <f>'実質公債費比率（分子）の構造'!M$52</f>
        <v>4643</v>
      </c>
      <c r="K42" s="138"/>
      <c r="L42" s="138"/>
      <c r="M42" s="138">
        <f>'実質公債費比率（分子）の構造'!N$52</f>
        <v>5170</v>
      </c>
      <c r="N42" s="138"/>
      <c r="O42" s="138"/>
      <c r="P42" s="138">
        <f>'実質公債費比率（分子）の構造'!O$52</f>
        <v>5391</v>
      </c>
    </row>
    <row r="43" spans="1:16">
      <c r="A43" s="138" t="s">
        <v>52</v>
      </c>
      <c r="B43" s="138">
        <f>'実質公債費比率（分子）の構造'!K$51</f>
        <v>11</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222</v>
      </c>
      <c r="C44" s="138"/>
      <c r="D44" s="138"/>
      <c r="E44" s="138">
        <f>'実質公債費比率（分子）の構造'!L$50</f>
        <v>209</v>
      </c>
      <c r="F44" s="138"/>
      <c r="G44" s="138"/>
      <c r="H44" s="138">
        <f>'実質公債費比率（分子）の構造'!M$50</f>
        <v>171</v>
      </c>
      <c r="I44" s="138"/>
      <c r="J44" s="138"/>
      <c r="K44" s="138">
        <f>'実質公債費比率（分子）の構造'!N$50</f>
        <v>145</v>
      </c>
      <c r="L44" s="138"/>
      <c r="M44" s="138"/>
      <c r="N44" s="138">
        <f>'実質公債費比率（分子）の構造'!O$50</f>
        <v>147</v>
      </c>
      <c r="O44" s="138"/>
      <c r="P44" s="138"/>
    </row>
    <row r="45" spans="1:16">
      <c r="A45" s="138" t="s">
        <v>54</v>
      </c>
      <c r="B45" s="138">
        <f>'実質公債費比率（分子）の構造'!K$49</f>
        <v>92</v>
      </c>
      <c r="C45" s="138"/>
      <c r="D45" s="138"/>
      <c r="E45" s="138">
        <f>'実質公債費比率（分子）の構造'!L$49</f>
        <v>83</v>
      </c>
      <c r="F45" s="138"/>
      <c r="G45" s="138"/>
      <c r="H45" s="138">
        <f>'実質公債費比率（分子）の構造'!M$49</f>
        <v>74</v>
      </c>
      <c r="I45" s="138"/>
      <c r="J45" s="138"/>
      <c r="K45" s="138">
        <f>'実質公債費比率（分子）の構造'!N$49</f>
        <v>63</v>
      </c>
      <c r="L45" s="138"/>
      <c r="M45" s="138"/>
      <c r="N45" s="138">
        <f>'実質公債費比率（分子）の構造'!O$49</f>
        <v>48</v>
      </c>
      <c r="O45" s="138"/>
      <c r="P45" s="138"/>
    </row>
    <row r="46" spans="1:16">
      <c r="A46" s="138" t="s">
        <v>55</v>
      </c>
      <c r="B46" s="138">
        <f>'実質公債費比率（分子）の構造'!K$48</f>
        <v>1334</v>
      </c>
      <c r="C46" s="138"/>
      <c r="D46" s="138"/>
      <c r="E46" s="138">
        <f>'実質公債費比率（分子）の構造'!L$48</f>
        <v>1386</v>
      </c>
      <c r="F46" s="138"/>
      <c r="G46" s="138"/>
      <c r="H46" s="138">
        <f>'実質公債費比率（分子）の構造'!M$48</f>
        <v>1421</v>
      </c>
      <c r="I46" s="138"/>
      <c r="J46" s="138"/>
      <c r="K46" s="138">
        <f>'実質公債費比率（分子）の構造'!N$48</f>
        <v>1478</v>
      </c>
      <c r="L46" s="138"/>
      <c r="M46" s="138"/>
      <c r="N46" s="138">
        <f>'実質公債費比率（分子）の構造'!O$48</f>
        <v>1518</v>
      </c>
      <c r="O46" s="138"/>
      <c r="P46" s="138"/>
    </row>
    <row r="47" spans="1:16">
      <c r="A47" s="138" t="s">
        <v>56</v>
      </c>
      <c r="B47" s="138">
        <f>'実質公債費比率（分子）の構造'!K$47</f>
        <v>133</v>
      </c>
      <c r="C47" s="138"/>
      <c r="D47" s="138"/>
      <c r="E47" s="138">
        <f>'実質公債費比率（分子）の構造'!L$47</f>
        <v>133</v>
      </c>
      <c r="F47" s="138"/>
      <c r="G47" s="138"/>
      <c r="H47" s="138">
        <f>'実質公債費比率（分子）の構造'!M$47</f>
        <v>133</v>
      </c>
      <c r="I47" s="138"/>
      <c r="J47" s="138"/>
      <c r="K47" s="138">
        <f>'実質公債費比率（分子）の構造'!N$47</f>
        <v>133</v>
      </c>
      <c r="L47" s="138"/>
      <c r="M47" s="138"/>
      <c r="N47" s="138">
        <f>'実質公債費比率（分子）の構造'!O$47</f>
        <v>133</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5137</v>
      </c>
      <c r="C49" s="138"/>
      <c r="D49" s="138"/>
      <c r="E49" s="138">
        <f>'実質公債費比率（分子）の構造'!L$45</f>
        <v>5439</v>
      </c>
      <c r="F49" s="138"/>
      <c r="G49" s="138"/>
      <c r="H49" s="138">
        <f>'実質公債費比率（分子）の構造'!M$45</f>
        <v>5809</v>
      </c>
      <c r="I49" s="138"/>
      <c r="J49" s="138"/>
      <c r="K49" s="138">
        <f>'実質公債費比率（分子）の構造'!N$45</f>
        <v>6358</v>
      </c>
      <c r="L49" s="138"/>
      <c r="M49" s="138"/>
      <c r="N49" s="138">
        <f>'実質公債費比率（分子）の構造'!O$45</f>
        <v>6698</v>
      </c>
      <c r="O49" s="138"/>
      <c r="P49" s="138"/>
    </row>
    <row r="50" spans="1:16">
      <c r="A50" s="138" t="s">
        <v>59</v>
      </c>
      <c r="B50" s="138" t="e">
        <f>NA()</f>
        <v>#N/A</v>
      </c>
      <c r="C50" s="138">
        <f>IF(ISNUMBER('実質公債費比率（分子）の構造'!K$53),'実質公債費比率（分子）の構造'!K$53,NA())</f>
        <v>2940</v>
      </c>
      <c r="D50" s="138" t="e">
        <f>NA()</f>
        <v>#N/A</v>
      </c>
      <c r="E50" s="138" t="e">
        <f>NA()</f>
        <v>#N/A</v>
      </c>
      <c r="F50" s="138">
        <f>IF(ISNUMBER('実質公債費比率（分子）の構造'!L$53),'実質公債費比率（分子）の構造'!L$53,NA())</f>
        <v>3093</v>
      </c>
      <c r="G50" s="138" t="e">
        <f>NA()</f>
        <v>#N/A</v>
      </c>
      <c r="H50" s="138" t="e">
        <f>NA()</f>
        <v>#N/A</v>
      </c>
      <c r="I50" s="138">
        <f>IF(ISNUMBER('実質公債費比率（分子）の構造'!M$53),'実質公債費比率（分子）の構造'!M$53,NA())</f>
        <v>2965</v>
      </c>
      <c r="J50" s="138" t="e">
        <f>NA()</f>
        <v>#N/A</v>
      </c>
      <c r="K50" s="138" t="e">
        <f>NA()</f>
        <v>#N/A</v>
      </c>
      <c r="L50" s="138">
        <f>IF(ISNUMBER('実質公債費比率（分子）の構造'!N$53),'実質公債費比率（分子）の構造'!N$53,NA())</f>
        <v>3007</v>
      </c>
      <c r="M50" s="138" t="e">
        <f>NA()</f>
        <v>#N/A</v>
      </c>
      <c r="N50" s="138" t="e">
        <f>NA()</f>
        <v>#N/A</v>
      </c>
      <c r="O50" s="138">
        <f>IF(ISNUMBER('実質公債費比率（分子）の構造'!O$53),'実質公債費比率（分子）の構造'!O$53,NA())</f>
        <v>3153</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53394</v>
      </c>
      <c r="E56" s="137"/>
      <c r="F56" s="137"/>
      <c r="G56" s="137">
        <f>'将来負担比率（分子）の構造'!J$52</f>
        <v>57427</v>
      </c>
      <c r="H56" s="137"/>
      <c r="I56" s="137"/>
      <c r="J56" s="137">
        <f>'将来負担比率（分子）の構造'!K$52</f>
        <v>59063</v>
      </c>
      <c r="K56" s="137"/>
      <c r="L56" s="137"/>
      <c r="M56" s="137">
        <f>'将来負担比率（分子）の構造'!L$52</f>
        <v>60038</v>
      </c>
      <c r="N56" s="137"/>
      <c r="O56" s="137"/>
      <c r="P56" s="137">
        <f>'将来負担比率（分子）の構造'!M$52</f>
        <v>58223</v>
      </c>
    </row>
    <row r="57" spans="1:16">
      <c r="A57" s="137" t="s">
        <v>36</v>
      </c>
      <c r="B57" s="137"/>
      <c r="C57" s="137"/>
      <c r="D57" s="137">
        <f>'将来負担比率（分子）の構造'!I$51</f>
        <v>5391</v>
      </c>
      <c r="E57" s="137"/>
      <c r="F57" s="137"/>
      <c r="G57" s="137">
        <f>'将来負担比率（分子）の構造'!J$51</f>
        <v>5088</v>
      </c>
      <c r="H57" s="137"/>
      <c r="I57" s="137"/>
      <c r="J57" s="137">
        <f>'将来負担比率（分子）の構造'!K$51</f>
        <v>4984</v>
      </c>
      <c r="K57" s="137"/>
      <c r="L57" s="137"/>
      <c r="M57" s="137">
        <f>'将来負担比率（分子）の構造'!L$51</f>
        <v>5094</v>
      </c>
      <c r="N57" s="137"/>
      <c r="O57" s="137"/>
      <c r="P57" s="137">
        <f>'将来負担比率（分子）の構造'!M$51</f>
        <v>4926</v>
      </c>
    </row>
    <row r="58" spans="1:16">
      <c r="A58" s="137" t="s">
        <v>35</v>
      </c>
      <c r="B58" s="137"/>
      <c r="C58" s="137"/>
      <c r="D58" s="137">
        <f>'将来負担比率（分子）の構造'!I$50</f>
        <v>5978</v>
      </c>
      <c r="E58" s="137"/>
      <c r="F58" s="137"/>
      <c r="G58" s="137">
        <f>'将来負担比率（分子）の構造'!J$50</f>
        <v>9409</v>
      </c>
      <c r="H58" s="137"/>
      <c r="I58" s="137"/>
      <c r="J58" s="137">
        <f>'将来負担比率（分子）の構造'!K$50</f>
        <v>10907</v>
      </c>
      <c r="K58" s="137"/>
      <c r="L58" s="137"/>
      <c r="M58" s="137">
        <f>'将来負担比率（分子）の構造'!L$50</f>
        <v>11754</v>
      </c>
      <c r="N58" s="137"/>
      <c r="O58" s="137"/>
      <c r="P58" s="137">
        <f>'将来負担比率（分子）の構造'!M$50</f>
        <v>12975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258</v>
      </c>
      <c r="C61" s="137"/>
      <c r="D61" s="137"/>
      <c r="E61" s="137">
        <f>'将来負担比率（分子）の構造'!J$46</f>
        <v>237</v>
      </c>
      <c r="F61" s="137"/>
      <c r="G61" s="137"/>
      <c r="H61" s="137">
        <f>'将来負担比率（分子）の構造'!K$46</f>
        <v>298</v>
      </c>
      <c r="I61" s="137"/>
      <c r="J61" s="137"/>
      <c r="K61" s="137">
        <f>'将来負担比率（分子）の構造'!L$46</f>
        <v>130</v>
      </c>
      <c r="L61" s="137"/>
      <c r="M61" s="137"/>
      <c r="N61" s="137">
        <f>'将来負担比率（分子）の構造'!M$46</f>
        <v>131</v>
      </c>
      <c r="O61" s="137"/>
      <c r="P61" s="137"/>
    </row>
    <row r="62" spans="1:16">
      <c r="A62" s="137" t="s">
        <v>29</v>
      </c>
      <c r="B62" s="137">
        <f>'将来負担比率（分子）の構造'!I$45</f>
        <v>9453</v>
      </c>
      <c r="C62" s="137"/>
      <c r="D62" s="137"/>
      <c r="E62" s="137">
        <f>'将来負担比率（分子）の構造'!J$45</f>
        <v>7509</v>
      </c>
      <c r="F62" s="137"/>
      <c r="G62" s="137"/>
      <c r="H62" s="137">
        <f>'将来負担比率（分子）の構造'!K$45</f>
        <v>6956</v>
      </c>
      <c r="I62" s="137"/>
      <c r="J62" s="137"/>
      <c r="K62" s="137">
        <f>'将来負担比率（分子）の構造'!L$45</f>
        <v>7446</v>
      </c>
      <c r="L62" s="137"/>
      <c r="M62" s="137"/>
      <c r="N62" s="137">
        <f>'将来負担比率（分子）の構造'!M$45</f>
        <v>6358</v>
      </c>
      <c r="O62" s="137"/>
      <c r="P62" s="137"/>
    </row>
    <row r="63" spans="1:16">
      <c r="A63" s="137" t="s">
        <v>28</v>
      </c>
      <c r="B63" s="137">
        <f>'将来負担比率（分子）の構造'!I$44</f>
        <v>759</v>
      </c>
      <c r="C63" s="137"/>
      <c r="D63" s="137"/>
      <c r="E63" s="137">
        <f>'将来負担比率（分子）の構造'!J$44</f>
        <v>570</v>
      </c>
      <c r="F63" s="137"/>
      <c r="G63" s="137"/>
      <c r="H63" s="137">
        <f>'将来負担比率（分子）の構造'!K$44</f>
        <v>424</v>
      </c>
      <c r="I63" s="137"/>
      <c r="J63" s="137"/>
      <c r="K63" s="137">
        <f>'将来負担比率（分子）の構造'!L$44</f>
        <v>338</v>
      </c>
      <c r="L63" s="137"/>
      <c r="M63" s="137"/>
      <c r="N63" s="137">
        <f>'将来負担比率（分子）の構造'!M$44</f>
        <v>232</v>
      </c>
      <c r="O63" s="137"/>
      <c r="P63" s="137"/>
    </row>
    <row r="64" spans="1:16">
      <c r="A64" s="137" t="s">
        <v>27</v>
      </c>
      <c r="B64" s="137">
        <f>'将来負担比率（分子）の構造'!I$43</f>
        <v>24246</v>
      </c>
      <c r="C64" s="137"/>
      <c r="D64" s="137"/>
      <c r="E64" s="137">
        <f>'将来負担比率（分子）の構造'!J$43</f>
        <v>23531</v>
      </c>
      <c r="F64" s="137"/>
      <c r="G64" s="137"/>
      <c r="H64" s="137">
        <f>'将来負担比率（分子）の構造'!K$43</f>
        <v>23077</v>
      </c>
      <c r="I64" s="137"/>
      <c r="J64" s="137"/>
      <c r="K64" s="137">
        <f>'将来負担比率（分子）の構造'!L$43</f>
        <v>22844</v>
      </c>
      <c r="L64" s="137"/>
      <c r="M64" s="137"/>
      <c r="N64" s="137">
        <f>'将来負担比率（分子）の構造'!M$43</f>
        <v>21925</v>
      </c>
      <c r="O64" s="137"/>
      <c r="P64" s="137"/>
    </row>
    <row r="65" spans="1:16">
      <c r="A65" s="137" t="s">
        <v>26</v>
      </c>
      <c r="B65" s="137">
        <f>'将来負担比率（分子）の構造'!I$42</f>
        <v>947</v>
      </c>
      <c r="C65" s="137"/>
      <c r="D65" s="137"/>
      <c r="E65" s="137">
        <f>'将来負担比率（分子）の構造'!J$42</f>
        <v>784</v>
      </c>
      <c r="F65" s="137"/>
      <c r="G65" s="137"/>
      <c r="H65" s="137">
        <f>'将来負担比率（分子）の構造'!K$42</f>
        <v>643</v>
      </c>
      <c r="I65" s="137"/>
      <c r="J65" s="137"/>
      <c r="K65" s="137">
        <f>'将来負担比率（分子）の構造'!L$42</f>
        <v>643</v>
      </c>
      <c r="L65" s="137"/>
      <c r="M65" s="137"/>
      <c r="N65" s="137">
        <f>'将来負担比率（分子）の構造'!M$42</f>
        <v>708</v>
      </c>
      <c r="O65" s="137"/>
      <c r="P65" s="137"/>
    </row>
    <row r="66" spans="1:16">
      <c r="A66" s="137" t="s">
        <v>25</v>
      </c>
      <c r="B66" s="137">
        <f>'将来負担比率（分子）の構造'!I$41</f>
        <v>65131</v>
      </c>
      <c r="C66" s="137"/>
      <c r="D66" s="137"/>
      <c r="E66" s="137">
        <f>'将来負担比率（分子）の構造'!J$41</f>
        <v>69351</v>
      </c>
      <c r="F66" s="137"/>
      <c r="G66" s="137"/>
      <c r="H66" s="137">
        <f>'将来負担比率（分子）の構造'!K$41</f>
        <v>70811</v>
      </c>
      <c r="I66" s="137"/>
      <c r="J66" s="137"/>
      <c r="K66" s="137">
        <f>'将来負担比率（分子）の構造'!L$41</f>
        <v>72272</v>
      </c>
      <c r="L66" s="137"/>
      <c r="M66" s="137"/>
      <c r="N66" s="137">
        <f>'将来負担比率（分子）の構造'!M$41</f>
        <v>70410</v>
      </c>
      <c r="O66" s="137"/>
      <c r="P66" s="137"/>
    </row>
    <row r="67" spans="1:16">
      <c r="A67" s="137" t="s">
        <v>63</v>
      </c>
      <c r="B67" s="137" t="e">
        <f>NA()</f>
        <v>#N/A</v>
      </c>
      <c r="C67" s="137">
        <f>IF(ISNUMBER('将来負担比率（分子）の構造'!I$53), IF('将来負担比率（分子）の構造'!I$53 &lt; 0, 0, '将来負担比率（分子）の構造'!I$53), NA())</f>
        <v>36029</v>
      </c>
      <c r="D67" s="137" t="e">
        <f>NA()</f>
        <v>#N/A</v>
      </c>
      <c r="E67" s="137" t="e">
        <f>NA()</f>
        <v>#N/A</v>
      </c>
      <c r="F67" s="137">
        <f>IF(ISNUMBER('将来負担比率（分子）の構造'!J$53), IF('将来負担比率（分子）の構造'!J$53 &lt; 0, 0, '将来負担比率（分子）の構造'!J$53), NA())</f>
        <v>30057</v>
      </c>
      <c r="G67" s="137" t="e">
        <f>NA()</f>
        <v>#N/A</v>
      </c>
      <c r="H67" s="137" t="e">
        <f>NA()</f>
        <v>#N/A</v>
      </c>
      <c r="I67" s="137">
        <f>IF(ISNUMBER('将来負担比率（分子）の構造'!K$53), IF('将来負担比率（分子）の構造'!K$53 &lt; 0, 0, '将来負担比率（分子）の構造'!K$53), NA())</f>
        <v>27257</v>
      </c>
      <c r="J67" s="137" t="e">
        <f>NA()</f>
        <v>#N/A</v>
      </c>
      <c r="K67" s="137" t="e">
        <f>NA()</f>
        <v>#N/A</v>
      </c>
      <c r="L67" s="137">
        <f>IF(ISNUMBER('将来負担比率（分子）の構造'!L$53), IF('将来負担比率（分子）の構造'!L$53 &lt; 0, 0, '将来負担比率（分子）の構造'!L$53), NA())</f>
        <v>26788</v>
      </c>
      <c r="M67" s="137" t="e">
        <f>NA()</f>
        <v>#N/A</v>
      </c>
      <c r="N67" s="137" t="e">
        <f>NA()</f>
        <v>#N/A</v>
      </c>
      <c r="O67" s="137">
        <f>IF(ISNUMBER('将来負担比率（分子）の構造'!M$53), IF('将来負担比率（分子）の構造'!M$53 &lt; 0, 0, '将来負担比率（分子）の構造'!M$53), NA())</f>
        <v>23641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勝山未貴</cp:lastModifiedBy>
  <cp:lastPrinted>2018-03-09T04:07:46Z</cp:lastPrinted>
  <dcterms:created xsi:type="dcterms:W3CDTF">2018-01-24T04:39:57Z</dcterms:created>
  <dcterms:modified xsi:type="dcterms:W3CDTF">2019-02-14T04:32:52Z</dcterms:modified>
</cp:coreProperties>
</file>