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6Aix/y/XAGDlaSLA6nm1XQR5phcFmH6E5YjBj6eWoMfrYTAYQ0hyr2AEBr1QRN//dLNqLi+NhLwRj47rodj0A==" workbookSaltValue="rp7Jdi0apGIQ3X/ggbKw1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<sst xmlns="http://schemas.openxmlformats.org/spreadsheetml/2006/main" xmlns:r="http://schemas.openxmlformats.org/officeDocument/2006/relationships" count="114" uniqueCount="114">
  <si>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</si>
  <si>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</si>
  <si>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</si>
  <si>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</si>
  <si>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</si>
  <si>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</si>
  <si>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</si>
  <si>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</si>
  <si>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</si>
  <si>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</si>
  <si>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</si>
  <si>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</si>
  <si>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</si>
  <si>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</si>
  <si>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</si>
  <si>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</si>
  <si>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</si>
  <si>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</si>
  <si>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</si>
  <si>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</si>
  <si>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</si>
  <si>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</si>
  <si>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</si>
  <si>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</si>
  <si>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</si>
  <si>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</si>
  <si>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</si>
  <si>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</si>
  <si>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</si>
  <si>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</si>
  <si>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</si>
  <si>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</si>
  <si>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</si>
  <si>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</si>
  <si>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</si>
  <si>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</si>
  <si>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</si>
  <si>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</si>
  <si>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</si>
  <si>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</si>
  <si>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</si>
  <si>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</si>
  <si>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</si>
  <si>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</si>
  <si>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</si>
  <si>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</si>
  <si>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</si>
  <si>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</si>
  <si>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</si>
  <si>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</si>
  <si>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</si>
  <si>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</si>
  <si>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</si>
  <si>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</si>
  <si>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</si>
  <si>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</si>
  <si>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</si>
  <si>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</si>
  <si>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</si>
  <si>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</si>
  <si>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</si>
  <si>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</si>
  <si>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</si>
  <si>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</si>
  <si>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</si>
  <si>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</si>
  <si>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</si>
  <si>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</si>
  <si>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</si>
  <si>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</si>
  <si>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</si>
  <si>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</si>
  <si>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</si>
  <si>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</si>
  <si>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</si>
  <si>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</si>
  <si>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</si>
  <si>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</si>
  <si>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</si>
  <si>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</si>
  <si>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</si>
  <si>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</si>
  <si>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</si>
  <si>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</si>
  <si>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</si>
  <si>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</si>
  <si>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</si>
  <si>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</si>
  <si>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</si>
  <si>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</si>
  <si>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</si>
  <si>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</si>
  <si>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</si>
  <si>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</si>
  <si>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</si>
  <si>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</si>
  <si>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新潟県　三条市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</si>
  <si>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</si>
  <si>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</si>
  <si>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</si>
  <si>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</si>
  <si>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</si>
  <si>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</si>
  <si>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</si>
  <si>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</si>
  <si>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</si>
  <si>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</si>
  <si>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</si>
  <si>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</si>
  <si>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　繰入金に依存している現状から脱却するため、接続率向上に向けた対策を着実に進め、安定した使用料収入の確保を図る。
　また、人口減少や少子高齢化に伴う地域社会構造の変化に対応するため、農業集落排水事業の一部(帯織処理区及び福多処理区)を栄処理区へ統合(R8・R9年度実施予定)するが、今後も徹底したコスト削減を図りつつ、持続可能な下水道事業運営を目指す。
　なお、当市では予算の弾力条項既定の適用や建設改良費予算の繰越手続の簡素化など予算執行の弾力化を図るとともに、ストックやコスト情報を明確にし、下水道事業会計の実態をこれまで以上に把握することを目的に令和２年度から財務会計部門において法適用事業(公営企業会計）へ移行している。</t>
  </si>
  <si>
    <t>"R"yy</t>
  </si>
  <si>
    <t>←書式設定</t>
    <rPh sb="1" eb="3">
      <t>ショシキ</t>
    </rPh>
    <rPh sb="3" eb="5">
      <t>セッテイ</t>
    </rPh>
    <phoneticPr fontId="1"/>
  </si>
  <si>
    <t>　本市の特定環境公共下水道事業は、栄処理区と下田処理区に分かれている。
　栄処理区は平成７年度、下田処理区は平成５年度に事業認可を受け、処理場建設工事、幹線工事、面整備を実施してきた。現在も両処理区とも整備を進めている途中であり、普及率は低い状況である。
　①経常収支比率が100％を上回っているが、実態としては一般会計からの基準外繰入金により収支均衡が図られているため、依然として厳しい経営状況である。
　③流動比率については、前年度より数値が悪化しており、経費に占める企業債償還の割合が依然として高く、償還のための財源を繰入金に依存していることから、類似団体平均値を大きく下回っている。
　また、⑧水洗化率が低いことから、接続率向上に向けた対策に引き続き取り組むことで、使用料収入の確保を図る必要がある。</t>
    <rPh sb="194" eb="196">
      <t>ケイエイ</t>
    </rPh>
    <rPh sb="223" eb="225">
      <t>アッカ</t>
    </rPh>
    <rPh sb="285" eb="286">
      <t>オオ</t>
    </rPh>
    <phoneticPr fontId="1"/>
  </si>
  <si>
    <t>　ストックマネジメント計画に基づき、計画的に老朽化対策を実施してきているため、①有形固定資産減価償却率は、類似団体平均値を大きく下回っている。
　今後も、ストックマネジメント計画に基づき、長寿命化に取り組み、適正な更新を図っていく。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</si>
</sst>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43.53</c:v>
                </c:pt>
                <c:pt idx="1">
                  <c:v>42.85</c:v>
                </c:pt>
                <c:pt idx="2">
                  <c:v>43.61</c:v>
                </c:pt>
                <c:pt idx="3">
                  <c:v>43.29</c:v>
                </c:pt>
                <c:pt idx="4">
                  <c:v>42.63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68.62</c:v>
                </c:pt>
                <c:pt idx="1">
                  <c:v>69.73</c:v>
                </c:pt>
                <c:pt idx="2">
                  <c:v>70.58</c:v>
                </c:pt>
                <c:pt idx="3">
                  <c:v>71.67</c:v>
                </c:pt>
                <c:pt idx="4">
                  <c:v>72.13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109.15</c:v>
                </c:pt>
                <c:pt idx="1">
                  <c:v>101.3</c:v>
                </c:pt>
                <c:pt idx="2">
                  <c:v>99.69</c:v>
                </c:pt>
                <c:pt idx="3">
                  <c:v>100.06</c:v>
                </c:pt>
                <c:pt idx="4">
                  <c:v>100.15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3.47</c:v>
                </c:pt>
                <c:pt idx="1">
                  <c:v>5.79</c:v>
                </c:pt>
                <c:pt idx="2">
                  <c:v>8.59</c:v>
                </c:pt>
                <c:pt idx="3">
                  <c:v>10.72</c:v>
                </c:pt>
                <c:pt idx="4">
                  <c:v>13.1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21.34</c:v>
                </c:pt>
                <c:pt idx="1">
                  <c:v>22.79</c:v>
                </c:pt>
                <c:pt idx="2">
                  <c:v>13.77</c:v>
                </c:pt>
                <c:pt idx="3">
                  <c:v>25.16</c:v>
                </c:pt>
                <c:pt idx="4">
                  <c:v>7.69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1742.58</c:v>
                </c:pt>
                <c:pt idx="1">
                  <c:v>904.78</c:v>
                </c:pt>
                <c:pt idx="2">
                  <c:v>614.87</c:v>
                </c:pt>
                <c:pt idx="3">
                  <c:v>835.39</c:v>
                </c:pt>
                <c:pt idx="4">
                  <c:v>895.36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78.959999999999994</c:v>
                </c:pt>
                <c:pt idx="1">
                  <c:v>85.35</c:v>
                </c:pt>
                <c:pt idx="2">
                  <c:v>76.73</c:v>
                </c:pt>
                <c:pt idx="3">
                  <c:v>85.4</c:v>
                </c:pt>
                <c:pt idx="4">
                  <c:v>73.02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233.95</c:v>
                </c:pt>
                <c:pt idx="1">
                  <c:v>217.59</c:v>
                </c:pt>
                <c:pt idx="2">
                  <c:v>242.49</c:v>
                </c:pt>
                <c:pt idx="3">
                  <c:v>218.15</c:v>
                </c:pt>
                <c:pt idx="4">
                  <c:v>254.94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5" zoomScaleNormal="85" workbookViewId="0"/>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三条市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91178</v>
      </c>
      <c r="AM8" s="21"/>
      <c r="AN8" s="21"/>
      <c r="AO8" s="21"/>
      <c r="AP8" s="21"/>
      <c r="AQ8" s="21"/>
      <c r="AR8" s="21"/>
      <c r="AS8" s="21"/>
      <c r="AT8" s="7">
        <f>データ!T6</f>
        <v>431.97</v>
      </c>
      <c r="AU8" s="7"/>
      <c r="AV8" s="7"/>
      <c r="AW8" s="7"/>
      <c r="AX8" s="7"/>
      <c r="AY8" s="7"/>
      <c r="AZ8" s="7"/>
      <c r="BA8" s="7"/>
      <c r="BB8" s="7">
        <f>データ!U6</f>
        <v>211.07</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50.56</v>
      </c>
      <c r="J10" s="7"/>
      <c r="K10" s="7"/>
      <c r="L10" s="7"/>
      <c r="M10" s="7"/>
      <c r="N10" s="7"/>
      <c r="O10" s="7"/>
      <c r="P10" s="7">
        <f>データ!P6</f>
        <v>6.71</v>
      </c>
      <c r="Q10" s="7"/>
      <c r="R10" s="7"/>
      <c r="S10" s="7"/>
      <c r="T10" s="7"/>
      <c r="U10" s="7"/>
      <c r="V10" s="7"/>
      <c r="W10" s="7">
        <f>データ!Q6</f>
        <v>95.38</v>
      </c>
      <c r="X10" s="7"/>
      <c r="Y10" s="7"/>
      <c r="Z10" s="7"/>
      <c r="AA10" s="7"/>
      <c r="AB10" s="7"/>
      <c r="AC10" s="7"/>
      <c r="AD10" s="21">
        <f>データ!R6</f>
        <v>3795</v>
      </c>
      <c r="AE10" s="21"/>
      <c r="AF10" s="21"/>
      <c r="AG10" s="21"/>
      <c r="AH10" s="21"/>
      <c r="AI10" s="21"/>
      <c r="AJ10" s="21"/>
      <c r="AK10" s="2"/>
      <c r="AL10" s="21">
        <f>データ!V6</f>
        <v>6078</v>
      </c>
      <c r="AM10" s="21"/>
      <c r="AN10" s="21"/>
      <c r="AO10" s="21"/>
      <c r="AP10" s="21"/>
      <c r="AQ10" s="21"/>
      <c r="AR10" s="21"/>
      <c r="AS10" s="21"/>
      <c r="AT10" s="7">
        <f>データ!W6</f>
        <v>3.8</v>
      </c>
      <c r="AU10" s="7"/>
      <c r="AV10" s="7"/>
      <c r="AW10" s="7"/>
      <c r="AX10" s="7"/>
      <c r="AY10" s="7"/>
      <c r="AZ10" s="7"/>
      <c r="BA10" s="7"/>
      <c r="BB10" s="7">
        <f>データ!X6</f>
        <v>1599.47</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109</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2ufWkWOJRtTiQ9j9q4csgxq4EiIwFRI0TAsCsS3i6zMO5Umu3koZv3yIQ839m8FRAfvjVCyOIDA45H5McMWfzQ==" saltValue="/c6RkXTHry4WC1Af7EW9S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152048</v>
      </c>
      <c r="D6" s="61">
        <f t="shared" si="1"/>
        <v>46</v>
      </c>
      <c r="E6" s="61">
        <f t="shared" si="1"/>
        <v>17</v>
      </c>
      <c r="F6" s="61">
        <f t="shared" si="1"/>
        <v>4</v>
      </c>
      <c r="G6" s="61">
        <f t="shared" si="1"/>
        <v>0</v>
      </c>
      <c r="H6" s="61" t="str">
        <f t="shared" si="1"/>
        <v>新潟県　三条市</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50.56</v>
      </c>
      <c r="P6" s="69">
        <f t="shared" si="1"/>
        <v>6.71</v>
      </c>
      <c r="Q6" s="69">
        <f t="shared" si="1"/>
        <v>95.38</v>
      </c>
      <c r="R6" s="69">
        <f t="shared" si="1"/>
        <v>3795</v>
      </c>
      <c r="S6" s="69">
        <f t="shared" si="1"/>
        <v>91178</v>
      </c>
      <c r="T6" s="69">
        <f t="shared" si="1"/>
        <v>431.97</v>
      </c>
      <c r="U6" s="69">
        <f t="shared" si="1"/>
        <v>211.07</v>
      </c>
      <c r="V6" s="69">
        <f t="shared" si="1"/>
        <v>6078</v>
      </c>
      <c r="W6" s="69">
        <f t="shared" si="1"/>
        <v>3.8</v>
      </c>
      <c r="X6" s="69">
        <f t="shared" si="1"/>
        <v>1599.47</v>
      </c>
      <c r="Y6" s="77">
        <f t="shared" ref="Y6:AH6" si="2">IF(Y7="",NA(),Y7)</f>
        <v>109.15</v>
      </c>
      <c r="Z6" s="77">
        <f t="shared" si="2"/>
        <v>101.3</v>
      </c>
      <c r="AA6" s="77">
        <f t="shared" si="2"/>
        <v>99.69</v>
      </c>
      <c r="AB6" s="77">
        <f t="shared" si="2"/>
        <v>100.06</v>
      </c>
      <c r="AC6" s="77">
        <f t="shared" si="2"/>
        <v>100.15</v>
      </c>
      <c r="AD6" s="77">
        <f t="shared" si="2"/>
        <v>105.78</v>
      </c>
      <c r="AE6" s="77">
        <f t="shared" si="2"/>
        <v>106.09</v>
      </c>
      <c r="AF6" s="77">
        <f t="shared" si="2"/>
        <v>106.44</v>
      </c>
      <c r="AG6" s="77">
        <f t="shared" si="2"/>
        <v>107.11</v>
      </c>
      <c r="AH6" s="77">
        <f t="shared" si="2"/>
        <v>106.38</v>
      </c>
      <c r="AI6" s="69" t="str">
        <f>IF(AI7="","",IF(AI7="-","【-】","【"&amp;SUBSTITUTE(TEXT(AI7,"#,##0.00"),"-","△")&amp;"】"))</f>
        <v>【105.07】</v>
      </c>
      <c r="AJ6" s="69">
        <f t="shared" ref="AJ6:AS6" si="3">IF(AJ7="",NA(),AJ7)</f>
        <v>0</v>
      </c>
      <c r="AK6" s="69">
        <f t="shared" si="3"/>
        <v>0</v>
      </c>
      <c r="AL6" s="69">
        <f t="shared" si="3"/>
        <v>0</v>
      </c>
      <c r="AM6" s="69">
        <f t="shared" si="3"/>
        <v>0</v>
      </c>
      <c r="AN6" s="69">
        <f t="shared" si="3"/>
        <v>0</v>
      </c>
      <c r="AO6" s="77">
        <f t="shared" si="3"/>
        <v>63.96</v>
      </c>
      <c r="AP6" s="77">
        <f t="shared" si="3"/>
        <v>69.42</v>
      </c>
      <c r="AQ6" s="77">
        <f t="shared" si="3"/>
        <v>72.86</v>
      </c>
      <c r="AR6" s="77">
        <f t="shared" si="3"/>
        <v>69.540000000000006</v>
      </c>
      <c r="AS6" s="77">
        <f t="shared" si="3"/>
        <v>70.63</v>
      </c>
      <c r="AT6" s="69" t="str">
        <f>IF(AT7="","",IF(AT7="-","【-】","【"&amp;SUBSTITUTE(TEXT(AT7,"#,##0.00"),"-","△")&amp;"】"))</f>
        <v>【63.54】</v>
      </c>
      <c r="AU6" s="77">
        <f t="shared" ref="AU6:BD6" si="4">IF(AU7="",NA(),AU7)</f>
        <v>21.34</v>
      </c>
      <c r="AV6" s="77">
        <f t="shared" si="4"/>
        <v>22.79</v>
      </c>
      <c r="AW6" s="77">
        <f t="shared" si="4"/>
        <v>13.77</v>
      </c>
      <c r="AX6" s="77">
        <f t="shared" si="4"/>
        <v>25.16</v>
      </c>
      <c r="AY6" s="77">
        <f t="shared" si="4"/>
        <v>7.69</v>
      </c>
      <c r="AZ6" s="77">
        <f t="shared" si="4"/>
        <v>44.24</v>
      </c>
      <c r="BA6" s="77">
        <f t="shared" si="4"/>
        <v>43.07</v>
      </c>
      <c r="BB6" s="77">
        <f t="shared" si="4"/>
        <v>45.42</v>
      </c>
      <c r="BC6" s="77">
        <f t="shared" si="4"/>
        <v>50.63</v>
      </c>
      <c r="BD6" s="77">
        <f t="shared" si="4"/>
        <v>53.28</v>
      </c>
      <c r="BE6" s="69" t="str">
        <f>IF(BE7="","",IF(BE7="-","【-】","【"&amp;SUBSTITUTE(TEXT(BE7,"#,##0.00"),"-","△")&amp;"】"))</f>
        <v>【50.90】</v>
      </c>
      <c r="BF6" s="77">
        <f t="shared" ref="BF6:BO6" si="5">IF(BF7="",NA(),BF7)</f>
        <v>1742.58</v>
      </c>
      <c r="BG6" s="77">
        <f t="shared" si="5"/>
        <v>904.78</v>
      </c>
      <c r="BH6" s="77">
        <f t="shared" si="5"/>
        <v>614.87</v>
      </c>
      <c r="BI6" s="77">
        <f t="shared" si="5"/>
        <v>835.39</v>
      </c>
      <c r="BJ6" s="77">
        <f t="shared" si="5"/>
        <v>895.36</v>
      </c>
      <c r="BK6" s="77">
        <f t="shared" si="5"/>
        <v>1258.43</v>
      </c>
      <c r="BL6" s="77">
        <f t="shared" si="5"/>
        <v>1163.75</v>
      </c>
      <c r="BM6" s="77">
        <f t="shared" si="5"/>
        <v>1195.47</v>
      </c>
      <c r="BN6" s="77">
        <f t="shared" si="5"/>
        <v>1168.69</v>
      </c>
      <c r="BO6" s="77">
        <f t="shared" si="5"/>
        <v>1142.44</v>
      </c>
      <c r="BP6" s="69" t="str">
        <f>IF(BP7="","",IF(BP7="-","【-】","【"&amp;SUBSTITUTE(TEXT(BP7,"#,##0.00"),"-","△")&amp;"】"))</f>
        <v>【1,099.15】</v>
      </c>
      <c r="BQ6" s="77">
        <f t="shared" ref="BQ6:BZ6" si="6">IF(BQ7="",NA(),BQ7)</f>
        <v>78.959999999999994</v>
      </c>
      <c r="BR6" s="77">
        <f t="shared" si="6"/>
        <v>85.35</v>
      </c>
      <c r="BS6" s="77">
        <f t="shared" si="6"/>
        <v>76.73</v>
      </c>
      <c r="BT6" s="77">
        <f t="shared" si="6"/>
        <v>85.4</v>
      </c>
      <c r="BU6" s="77">
        <f t="shared" si="6"/>
        <v>73.02</v>
      </c>
      <c r="BV6" s="77">
        <f t="shared" si="6"/>
        <v>73.36</v>
      </c>
      <c r="BW6" s="77">
        <f t="shared" si="6"/>
        <v>72.599999999999994</v>
      </c>
      <c r="BX6" s="77">
        <f t="shared" si="6"/>
        <v>69.430000000000007</v>
      </c>
      <c r="BY6" s="77">
        <f t="shared" si="6"/>
        <v>70.709999999999994</v>
      </c>
      <c r="BZ6" s="77">
        <f t="shared" si="6"/>
        <v>66.63</v>
      </c>
      <c r="CA6" s="69" t="str">
        <f>IF(CA7="","",IF(CA7="-","【-】","【"&amp;SUBSTITUTE(TEXT(CA7,"#,##0.00"),"-","△")&amp;"】"))</f>
        <v>【72.92】</v>
      </c>
      <c r="CB6" s="77">
        <f t="shared" ref="CB6:CK6" si="7">IF(CB7="",NA(),CB7)</f>
        <v>233.95</v>
      </c>
      <c r="CC6" s="77">
        <f t="shared" si="7"/>
        <v>217.59</v>
      </c>
      <c r="CD6" s="77">
        <f t="shared" si="7"/>
        <v>242.49</v>
      </c>
      <c r="CE6" s="77">
        <f t="shared" si="7"/>
        <v>218.15</v>
      </c>
      <c r="CF6" s="77">
        <f t="shared" si="7"/>
        <v>254.94</v>
      </c>
      <c r="CG6" s="77">
        <f t="shared" si="7"/>
        <v>224.88</v>
      </c>
      <c r="CH6" s="77">
        <f t="shared" si="7"/>
        <v>228.64</v>
      </c>
      <c r="CI6" s="77">
        <f t="shared" si="7"/>
        <v>239.46</v>
      </c>
      <c r="CJ6" s="77">
        <f t="shared" si="7"/>
        <v>233.15</v>
      </c>
      <c r="CK6" s="77">
        <f t="shared" si="7"/>
        <v>252.17</v>
      </c>
      <c r="CL6" s="69" t="str">
        <f>IF(CL7="","",IF(CL7="-","【-】","【"&amp;SUBSTITUTE(TEXT(CL7,"#,##0.00"),"-","△")&amp;"】"))</f>
        <v>【225.78】</v>
      </c>
      <c r="CM6" s="77">
        <f t="shared" ref="CM6:CV6" si="8">IF(CM7="",NA(),CM7)</f>
        <v>43.53</v>
      </c>
      <c r="CN6" s="77">
        <f t="shared" si="8"/>
        <v>42.85</v>
      </c>
      <c r="CO6" s="77">
        <f t="shared" si="8"/>
        <v>43.61</v>
      </c>
      <c r="CP6" s="77">
        <f t="shared" si="8"/>
        <v>43.29</v>
      </c>
      <c r="CQ6" s="77">
        <f t="shared" si="8"/>
        <v>42.63</v>
      </c>
      <c r="CR6" s="77">
        <f t="shared" si="8"/>
        <v>42.4</v>
      </c>
      <c r="CS6" s="77">
        <f t="shared" si="8"/>
        <v>42.28</v>
      </c>
      <c r="CT6" s="77">
        <f t="shared" si="8"/>
        <v>41.06</v>
      </c>
      <c r="CU6" s="77">
        <f t="shared" si="8"/>
        <v>42.09</v>
      </c>
      <c r="CV6" s="77">
        <f t="shared" si="8"/>
        <v>42.15</v>
      </c>
      <c r="CW6" s="69" t="str">
        <f>IF(CW7="","",IF(CW7="-","【-】","【"&amp;SUBSTITUTE(TEXT(CW7,"#,##0.00"),"-","△")&amp;"】"))</f>
        <v>【43.17】</v>
      </c>
      <c r="CX6" s="77">
        <f t="shared" ref="CX6:DG6" si="9">IF(CX7="",NA(),CX7)</f>
        <v>68.62</v>
      </c>
      <c r="CY6" s="77">
        <f t="shared" si="9"/>
        <v>69.73</v>
      </c>
      <c r="CZ6" s="77">
        <f t="shared" si="9"/>
        <v>70.58</v>
      </c>
      <c r="DA6" s="77">
        <f t="shared" si="9"/>
        <v>71.67</v>
      </c>
      <c r="DB6" s="77">
        <f t="shared" si="9"/>
        <v>72.13</v>
      </c>
      <c r="DC6" s="77">
        <f t="shared" si="9"/>
        <v>84.19</v>
      </c>
      <c r="DD6" s="77">
        <f t="shared" si="9"/>
        <v>84.34</v>
      </c>
      <c r="DE6" s="77">
        <f t="shared" si="9"/>
        <v>84.34</v>
      </c>
      <c r="DF6" s="77">
        <f t="shared" si="9"/>
        <v>84.73</v>
      </c>
      <c r="DG6" s="77">
        <f t="shared" si="9"/>
        <v>84.21</v>
      </c>
      <c r="DH6" s="69" t="str">
        <f>IF(DH7="","",IF(DH7="-","【-】","【"&amp;SUBSTITUTE(TEXT(DH7,"#,##0.00"),"-","△")&amp;"】"))</f>
        <v>【86.31】</v>
      </c>
      <c r="DI6" s="77">
        <f t="shared" ref="DI6:DR6" si="10">IF(DI7="",NA(),DI7)</f>
        <v>3.47</v>
      </c>
      <c r="DJ6" s="77">
        <f t="shared" si="10"/>
        <v>5.79</v>
      </c>
      <c r="DK6" s="77">
        <f t="shared" si="10"/>
        <v>8.59</v>
      </c>
      <c r="DL6" s="77">
        <f t="shared" si="10"/>
        <v>10.72</v>
      </c>
      <c r="DM6" s="77">
        <f t="shared" si="10"/>
        <v>13.1</v>
      </c>
      <c r="DN6" s="77">
        <f t="shared" si="10"/>
        <v>21.36</v>
      </c>
      <c r="DO6" s="77">
        <f t="shared" si="10"/>
        <v>22.79</v>
      </c>
      <c r="DP6" s="77">
        <f t="shared" si="10"/>
        <v>24.8</v>
      </c>
      <c r="DQ6" s="77">
        <f t="shared" si="10"/>
        <v>26.77</v>
      </c>
      <c r="DR6" s="77">
        <f t="shared" si="10"/>
        <v>27.46</v>
      </c>
      <c r="DS6" s="69" t="str">
        <f>IF(DS7="","",IF(DS7="-","【-】","【"&amp;SUBSTITUTE(TEXT(DS7,"#,##0.00"),"-","△")&amp;"】"))</f>
        <v>【30.82】</v>
      </c>
      <c r="DT6" s="69">
        <f t="shared" ref="DT6:EC6" si="11">IF(DT7="",NA(),DT7)</f>
        <v>0</v>
      </c>
      <c r="DU6" s="69">
        <f t="shared" si="11"/>
        <v>0</v>
      </c>
      <c r="DV6" s="69">
        <f t="shared" si="11"/>
        <v>0</v>
      </c>
      <c r="DW6" s="69">
        <f t="shared" si="11"/>
        <v>0</v>
      </c>
      <c r="DX6" s="69">
        <f t="shared" si="11"/>
        <v>0</v>
      </c>
      <c r="DY6" s="77">
        <f t="shared" si="11"/>
        <v>1.e-002</v>
      </c>
      <c r="DZ6" s="77">
        <f t="shared" si="11"/>
        <v>1.e-002</v>
      </c>
      <c r="EA6" s="77">
        <f t="shared" si="11"/>
        <v>2.e-002</v>
      </c>
      <c r="EB6" s="77">
        <f t="shared" si="11"/>
        <v>7.0000000000000007e-002</v>
      </c>
      <c r="EC6" s="77">
        <f t="shared" si="11"/>
        <v>2.e-002</v>
      </c>
      <c r="ED6" s="69" t="str">
        <f>IF(ED7="","",IF(ED7="-","【-】","【"&amp;SUBSTITUTE(TEXT(ED7,"#,##0.00"),"-","△")&amp;"】"))</f>
        <v>【0.06】</v>
      </c>
      <c r="EE6" s="69">
        <f t="shared" ref="EE6:EN6" si="12">IF(EE7="",NA(),EE7)</f>
        <v>0</v>
      </c>
      <c r="EF6" s="69">
        <f t="shared" si="12"/>
        <v>0</v>
      </c>
      <c r="EG6" s="69">
        <f t="shared" si="12"/>
        <v>0</v>
      </c>
      <c r="EH6" s="69">
        <f t="shared" si="12"/>
        <v>0</v>
      </c>
      <c r="EI6" s="69">
        <f t="shared" si="12"/>
        <v>0</v>
      </c>
      <c r="EJ6" s="77">
        <f t="shared" si="12"/>
        <v>0.39</v>
      </c>
      <c r="EK6" s="77">
        <f t="shared" si="12"/>
        <v>0.1</v>
      </c>
      <c r="EL6" s="77">
        <f t="shared" si="12"/>
        <v>8.e-002</v>
      </c>
      <c r="EM6" s="77">
        <f t="shared" si="12"/>
        <v>6.e-002</v>
      </c>
      <c r="EN6" s="77">
        <f t="shared" si="12"/>
        <v>5.e-002</v>
      </c>
      <c r="EO6" s="69" t="str">
        <f>IF(EO7="","",IF(EO7="-","【-】","【"&amp;SUBSTITUTE(TEXT(EO7,"#,##0.00"),"-","△")&amp;"】"))</f>
        <v>【0.15】</v>
      </c>
    </row>
    <row r="7" spans="1:148" s="55" customFormat="1">
      <c r="A7" s="56"/>
      <c r="B7" s="62">
        <v>2024</v>
      </c>
      <c r="C7" s="62">
        <v>152048</v>
      </c>
      <c r="D7" s="62">
        <v>46</v>
      </c>
      <c r="E7" s="62">
        <v>17</v>
      </c>
      <c r="F7" s="62">
        <v>4</v>
      </c>
      <c r="G7" s="62">
        <v>0</v>
      </c>
      <c r="H7" s="62" t="s">
        <v>96</v>
      </c>
      <c r="I7" s="62" t="s">
        <v>97</v>
      </c>
      <c r="J7" s="62" t="s">
        <v>98</v>
      </c>
      <c r="K7" s="62" t="s">
        <v>12</v>
      </c>
      <c r="L7" s="62" t="s">
        <v>99</v>
      </c>
      <c r="M7" s="62" t="s">
        <v>100</v>
      </c>
      <c r="N7" s="70" t="s">
        <v>101</v>
      </c>
      <c r="O7" s="70">
        <v>50.56</v>
      </c>
      <c r="P7" s="70">
        <v>6.71</v>
      </c>
      <c r="Q7" s="70">
        <v>95.38</v>
      </c>
      <c r="R7" s="70">
        <v>3795</v>
      </c>
      <c r="S7" s="70">
        <v>91178</v>
      </c>
      <c r="T7" s="70">
        <v>431.97</v>
      </c>
      <c r="U7" s="70">
        <v>211.07</v>
      </c>
      <c r="V7" s="70">
        <v>6078</v>
      </c>
      <c r="W7" s="70">
        <v>3.8</v>
      </c>
      <c r="X7" s="70">
        <v>1599.47</v>
      </c>
      <c r="Y7" s="70">
        <v>109.15</v>
      </c>
      <c r="Z7" s="70">
        <v>101.3</v>
      </c>
      <c r="AA7" s="70">
        <v>99.69</v>
      </c>
      <c r="AB7" s="70">
        <v>100.06</v>
      </c>
      <c r="AC7" s="70">
        <v>100.15</v>
      </c>
      <c r="AD7" s="70">
        <v>105.78</v>
      </c>
      <c r="AE7" s="70">
        <v>106.09</v>
      </c>
      <c r="AF7" s="70">
        <v>106.44</v>
      </c>
      <c r="AG7" s="70">
        <v>107.11</v>
      </c>
      <c r="AH7" s="70">
        <v>106.38</v>
      </c>
      <c r="AI7" s="70">
        <v>105.07</v>
      </c>
      <c r="AJ7" s="70">
        <v>0</v>
      </c>
      <c r="AK7" s="70">
        <v>0</v>
      </c>
      <c r="AL7" s="70">
        <v>0</v>
      </c>
      <c r="AM7" s="70">
        <v>0</v>
      </c>
      <c r="AN7" s="70">
        <v>0</v>
      </c>
      <c r="AO7" s="70">
        <v>63.96</v>
      </c>
      <c r="AP7" s="70">
        <v>69.42</v>
      </c>
      <c r="AQ7" s="70">
        <v>72.86</v>
      </c>
      <c r="AR7" s="70">
        <v>69.540000000000006</v>
      </c>
      <c r="AS7" s="70">
        <v>70.63</v>
      </c>
      <c r="AT7" s="70">
        <v>63.54</v>
      </c>
      <c r="AU7" s="70">
        <v>21.34</v>
      </c>
      <c r="AV7" s="70">
        <v>22.79</v>
      </c>
      <c r="AW7" s="70">
        <v>13.77</v>
      </c>
      <c r="AX7" s="70">
        <v>25.16</v>
      </c>
      <c r="AY7" s="70">
        <v>7.69</v>
      </c>
      <c r="AZ7" s="70">
        <v>44.24</v>
      </c>
      <c r="BA7" s="70">
        <v>43.07</v>
      </c>
      <c r="BB7" s="70">
        <v>45.42</v>
      </c>
      <c r="BC7" s="70">
        <v>50.63</v>
      </c>
      <c r="BD7" s="70">
        <v>53.28</v>
      </c>
      <c r="BE7" s="70">
        <v>50.9</v>
      </c>
      <c r="BF7" s="70">
        <v>1742.58</v>
      </c>
      <c r="BG7" s="70">
        <v>904.78</v>
      </c>
      <c r="BH7" s="70">
        <v>614.87</v>
      </c>
      <c r="BI7" s="70">
        <v>835.39</v>
      </c>
      <c r="BJ7" s="70">
        <v>895.36</v>
      </c>
      <c r="BK7" s="70">
        <v>1258.43</v>
      </c>
      <c r="BL7" s="70">
        <v>1163.75</v>
      </c>
      <c r="BM7" s="70">
        <v>1195.47</v>
      </c>
      <c r="BN7" s="70">
        <v>1168.69</v>
      </c>
      <c r="BO7" s="70">
        <v>1142.44</v>
      </c>
      <c r="BP7" s="70">
        <v>1099.1500000000001</v>
      </c>
      <c r="BQ7" s="70">
        <v>78.959999999999994</v>
      </c>
      <c r="BR7" s="70">
        <v>85.35</v>
      </c>
      <c r="BS7" s="70">
        <v>76.73</v>
      </c>
      <c r="BT7" s="70">
        <v>85.4</v>
      </c>
      <c r="BU7" s="70">
        <v>73.02</v>
      </c>
      <c r="BV7" s="70">
        <v>73.36</v>
      </c>
      <c r="BW7" s="70">
        <v>72.599999999999994</v>
      </c>
      <c r="BX7" s="70">
        <v>69.430000000000007</v>
      </c>
      <c r="BY7" s="70">
        <v>70.709999999999994</v>
      </c>
      <c r="BZ7" s="70">
        <v>66.63</v>
      </c>
      <c r="CA7" s="70">
        <v>72.92</v>
      </c>
      <c r="CB7" s="70">
        <v>233.95</v>
      </c>
      <c r="CC7" s="70">
        <v>217.59</v>
      </c>
      <c r="CD7" s="70">
        <v>242.49</v>
      </c>
      <c r="CE7" s="70">
        <v>218.15</v>
      </c>
      <c r="CF7" s="70">
        <v>254.94</v>
      </c>
      <c r="CG7" s="70">
        <v>224.88</v>
      </c>
      <c r="CH7" s="70">
        <v>228.64</v>
      </c>
      <c r="CI7" s="70">
        <v>239.46</v>
      </c>
      <c r="CJ7" s="70">
        <v>233.15</v>
      </c>
      <c r="CK7" s="70">
        <v>252.17</v>
      </c>
      <c r="CL7" s="70">
        <v>225.78</v>
      </c>
      <c r="CM7" s="70">
        <v>43.53</v>
      </c>
      <c r="CN7" s="70">
        <v>42.85</v>
      </c>
      <c r="CO7" s="70">
        <v>43.61</v>
      </c>
      <c r="CP7" s="70">
        <v>43.29</v>
      </c>
      <c r="CQ7" s="70">
        <v>42.63</v>
      </c>
      <c r="CR7" s="70">
        <v>42.4</v>
      </c>
      <c r="CS7" s="70">
        <v>42.28</v>
      </c>
      <c r="CT7" s="70">
        <v>41.06</v>
      </c>
      <c r="CU7" s="70">
        <v>42.09</v>
      </c>
      <c r="CV7" s="70">
        <v>42.15</v>
      </c>
      <c r="CW7" s="70">
        <v>43.17</v>
      </c>
      <c r="CX7" s="70">
        <v>68.62</v>
      </c>
      <c r="CY7" s="70">
        <v>69.73</v>
      </c>
      <c r="CZ7" s="70">
        <v>70.58</v>
      </c>
      <c r="DA7" s="70">
        <v>71.67</v>
      </c>
      <c r="DB7" s="70">
        <v>72.13</v>
      </c>
      <c r="DC7" s="70">
        <v>84.19</v>
      </c>
      <c r="DD7" s="70">
        <v>84.34</v>
      </c>
      <c r="DE7" s="70">
        <v>84.34</v>
      </c>
      <c r="DF7" s="70">
        <v>84.73</v>
      </c>
      <c r="DG7" s="70">
        <v>84.21</v>
      </c>
      <c r="DH7" s="70">
        <v>86.31</v>
      </c>
      <c r="DI7" s="70">
        <v>3.47</v>
      </c>
      <c r="DJ7" s="70">
        <v>5.79</v>
      </c>
      <c r="DK7" s="70">
        <v>8.59</v>
      </c>
      <c r="DL7" s="70">
        <v>10.72</v>
      </c>
      <c r="DM7" s="70">
        <v>13.1</v>
      </c>
      <c r="DN7" s="70">
        <v>21.36</v>
      </c>
      <c r="DO7" s="70">
        <v>22.79</v>
      </c>
      <c r="DP7" s="70">
        <v>24.8</v>
      </c>
      <c r="DQ7" s="70">
        <v>26.77</v>
      </c>
      <c r="DR7" s="70">
        <v>27.46</v>
      </c>
      <c r="DS7" s="70">
        <v>30.82</v>
      </c>
      <c r="DT7" s="70">
        <v>0</v>
      </c>
      <c r="DU7" s="70">
        <v>0</v>
      </c>
      <c r="DV7" s="70">
        <v>0</v>
      </c>
      <c r="DW7" s="70">
        <v>0</v>
      </c>
      <c r="DX7" s="70">
        <v>0</v>
      </c>
      <c r="DY7" s="70">
        <v>1.e-002</v>
      </c>
      <c r="DZ7" s="70">
        <v>1.e-002</v>
      </c>
      <c r="EA7" s="70">
        <v>2.e-002</v>
      </c>
      <c r="EB7" s="70">
        <v>7.0000000000000007e-002</v>
      </c>
      <c r="EC7" s="70">
        <v>2.e-002</v>
      </c>
      <c r="ED7" s="70">
        <v>6.e-002</v>
      </c>
      <c r="EE7" s="70">
        <v>0</v>
      </c>
      <c r="EF7" s="70">
        <v>0</v>
      </c>
      <c r="EG7" s="70">
        <v>0</v>
      </c>
      <c r="EH7" s="70">
        <v>0</v>
      </c>
      <c r="EI7" s="70">
        <v>0</v>
      </c>
      <c r="EJ7" s="70">
        <v>0.39</v>
      </c>
      <c r="EK7" s="70">
        <v>0.1</v>
      </c>
      <c r="EL7" s="70">
        <v>8.e-002</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佐藤　由貴</cp:lastModifiedBy>
  <dcterms:created xsi:type="dcterms:W3CDTF">2026-01-29T04:49:37Z</dcterms:created>
  <dcterms:modified xsi:type="dcterms:W3CDTF">2026-03-09T23:44:31Z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2026-03-09T23:44:31Z</vt:filetime>
  </property>
</Properties>
</file>