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ucTV6y50iEKEJLA5ellaWLh3jT+RtecB04IxuT2HOxIW8oQtrsqAkiFqO7cPARtCGrq7PQ6TIY8AhZfIjCA/A==" workbookSaltValue="+/j9J567Nwl+H+NEJo/Lb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<sst xmlns="http://schemas.openxmlformats.org/spreadsheetml/2006/main" xmlns:r="http://schemas.openxmlformats.org/officeDocument/2006/relationships" count="111" uniqueCount="111">
  <si>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</si>
  <si>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</si>
  <si>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</si>
  <si>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</si>
  <si>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</si>
  <si>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</si>
  <si>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</si>
  <si>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</si>
  <si>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</si>
  <si>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</si>
  <si>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</si>
  <si>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</si>
  <si>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</si>
  <si>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</si>
  <si>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</si>
  <si>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</si>
  <si>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</si>
  <si>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</si>
  <si>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</si>
  <si>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</si>
  <si>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</si>
  <si>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</si>
  <si>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</si>
  <si>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</si>
  <si>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</si>
  <si>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</si>
  <si>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</si>
  <si>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</si>
  <si>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</si>
  <si>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</si>
  <si>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</si>
  <si>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</si>
  <si>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</si>
  <si>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</si>
  <si>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</si>
  <si>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</si>
  <si>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</si>
  <si>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</si>
  <si>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</si>
  <si>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</si>
  <si>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</si>
  <si>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</si>
  <si>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</si>
  <si>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</si>
  <si>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</si>
  <si>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</si>
  <si>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</si>
  <si>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</si>
  <si>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</si>
  <si>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</si>
  <si>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</si>
  <si>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</si>
  <si>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</si>
  <si>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</si>
  <si>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</si>
  <si>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</si>
  <si>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</si>
  <si>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</si>
  <si>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</si>
  <si>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</si>
  <si>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</si>
  <si>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</si>
  <si>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</si>
  <si>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</si>
  <si>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</si>
  <si>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</si>
  <si>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</si>
  <si>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</si>
  <si>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</si>
  <si>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</si>
  <si>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</si>
  <si>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</si>
  <si>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</si>
  <si>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</si>
  <si>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</si>
  <si>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</si>
  <si>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</si>
  <si>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</si>
  <si>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</si>
  <si>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</si>
  <si>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</si>
  <si>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</si>
  <si>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</si>
  <si>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</si>
  <si>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</si>
  <si>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</si>
  <si>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</si>
  <si>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</si>
  <si>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</si>
  <si>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</si>
  <si>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</si>
  <si>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</si>
  <si>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</si>
  <si>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</si>
  <si>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新潟県　三条市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</si>
  <si>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</si>
  <si>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</si>
  <si>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</si>
  <si>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</si>
  <si>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</si>
  <si>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</si>
  <si>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</si>
  <si>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</si>
  <si>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</si>
  <si>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</si>
  <si>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</si>
  <si>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</si>
  <si>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</si>
  <si>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有形固定資産減価償却率は年々増加傾向であり、令和２年度から類似団体平均値を上回っている。
　管路経年化率は、令和３年度から類似団体平均値を上回っている。
　管路の更新率は、今後増加する予定であるが、依然として類似団体平均値を下回っている。
　</t>
    <rPh sb="23" eb="25">
      <t>レイワ</t>
    </rPh>
    <rPh sb="26" eb="28">
      <t>ネンド</t>
    </rPh>
    <rPh sb="38" eb="40">
      <t>ウワマワ</t>
    </rPh>
    <rPh sb="100" eb="102">
      <t>イゼン</t>
    </rPh>
    <rPh sb="113" eb="115">
      <t>シタマワ</t>
    </rPh>
    <phoneticPr fontId="1"/>
  </si>
  <si>
    <t>　人口の減少と資源循環型社会の進展による節水意識の高まりや生活様式の多様化などの影響により、水需要は減少傾向にあり、料金収入の伸びは今後も期待できないものと考えられる。一方、更新期を迎える水道施設の更新や耐震化等を着実に進めるための費用を確保しなければならず、水道事業は厳しい経営状況が続くものと懸念される。
　健全な事業運営を持続させていくため、平成28年度に策定した「三条市水道事業ビジョン」を指針として、中･長期的な視点に立ち、施設のダウンサイジングや長寿命化による事業費の抑制策を講じ、更新費用の縮減に努めるとともに事業量に併せた組織体制の変更など徹底した企業努力を継続する必要がある。
　なお、「三条市水道事業ビジョン」については、改定を予定している。</t>
    <rPh sb="321" eb="322">
      <t>アラタメ</t>
    </rPh>
    <rPh sb="322" eb="323">
      <t>テイ</t>
    </rPh>
    <rPh sb="324" eb="326">
      <t>ヨテイ</t>
    </rPh>
    <phoneticPr fontId="1"/>
  </si>
  <si>
    <t>　健全財政を堅持した計画的な事業経営に努めてきたため、流動比率は700％を上回っている。
　令和６年度が赤字決算となったため、経常収支比率が100％を下回り、累積欠損金比率が発生した。
　給水原価及び企業債残高対給水収益比率は、令和５年度に比べて若干上がったものの、類似団体平均よりも低い水準で推移している。
　人口減少傾向に加え長引く景気の低迷や節水意識の高揚などにより、料金収入は減少傾向である。このため、水道料金の未納状態が増加しないよう納付意識を向上させるとともに給水停止を含めた未納対策に取り組んでいるものの、令和６年度の料金回収率も100％を割り込んでしまった。今後も料金回収率の向上、コスト削減等に努めていく。
　効率性の面では、類似団体平均よりも高い水準であった有収率が、令和６年度は下回ってしまった。今後は、回復できるよう努めていく。
　施設利用率は、令和５年度に悪化したが、令和４年度以前の数値に回復しており、類似団体平均よりも高くなっている。</t>
    <rPh sb="37" eb="39">
      <t>ウワマワ</t>
    </rPh>
    <rPh sb="75" eb="77">
      <t>シタマワ</t>
    </rPh>
    <rPh sb="79" eb="81">
      <t>ルイセキ</t>
    </rPh>
    <rPh sb="81" eb="84">
      <t>ケッソンキン</t>
    </rPh>
    <rPh sb="84" eb="86">
      <t>ヒリツ</t>
    </rPh>
    <rPh sb="87" eb="90">
      <t>ハッセイ</t>
    </rPh>
    <rPh sb="98" eb="99">
      <t>オヨ</t>
    </rPh>
    <rPh sb="117" eb="119">
      <t>ネンド</t>
    </rPh>
    <rPh sb="120" eb="121">
      <t>クラ</t>
    </rPh>
    <rPh sb="123" eb="125">
      <t>ジャッカン</t>
    </rPh>
    <rPh sb="125" eb="126">
      <t>ア</t>
    </rPh>
    <rPh sb="260" eb="262">
      <t>レイワ</t>
    </rPh>
    <rPh sb="277" eb="278">
      <t>ワ</t>
    </rPh>
    <rPh sb="279" eb="280">
      <t>コ</t>
    </rPh>
    <rPh sb="344" eb="346">
      <t>レイワ</t>
    </rPh>
    <rPh sb="347" eb="349">
      <t>ネンド</t>
    </rPh>
    <rPh sb="351" eb="352">
      <t>マワ</t>
    </rPh>
    <rPh sb="363" eb="365">
      <t>カイフク</t>
    </rPh>
    <rPh sb="395" eb="396">
      <t>オヨ</t>
    </rPh>
    <rPh sb="397" eb="399">
      <t>レイワ</t>
    </rPh>
    <rPh sb="400" eb="402">
      <t>ネンド</t>
    </rPh>
    <rPh sb="402" eb="404">
      <t>イゼン</t>
    </rPh>
    <rPh sb="405" eb="407">
      <t>スウチ</t>
    </rPh>
    <rPh sb="408" eb="410">
      <t>カイフク</t>
    </rPh>
    <rPh sb="422" eb="424">
      <t>ジャッカン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</si>
</sst>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0.45</c:v>
                </c:pt>
                <c:pt idx="1">
                  <c:v>0.55000000000000004</c:v>
                </c:pt>
                <c:pt idx="2">
                  <c:v>0.45</c:v>
                </c:pt>
                <c:pt idx="3">
                  <c:v>0.25</c:v>
                </c:pt>
                <c:pt idx="4">
                  <c:v>0.24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60.31</c:v>
                </c:pt>
                <c:pt idx="1">
                  <c:v>60.17</c:v>
                </c:pt>
                <c:pt idx="2">
                  <c:v>60.12</c:v>
                </c:pt>
                <c:pt idx="3">
                  <c:v>59.48</c:v>
                </c:pt>
                <c:pt idx="4">
                  <c:v>60.06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89.63</c:v>
                </c:pt>
                <c:pt idx="1">
                  <c:v>90.05</c:v>
                </c:pt>
                <c:pt idx="2">
                  <c:v>88.09</c:v>
                </c:pt>
                <c:pt idx="3">
                  <c:v>88.25</c:v>
                </c:pt>
                <c:pt idx="4">
                  <c:v>85.4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104.91</c:v>
                </c:pt>
                <c:pt idx="1">
                  <c:v>105.39</c:v>
                </c:pt>
                <c:pt idx="2">
                  <c:v>101.46</c:v>
                </c:pt>
                <c:pt idx="3">
                  <c:v>100.07</c:v>
                </c:pt>
                <c:pt idx="4">
                  <c:v>98.63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49.75</c:v>
                </c:pt>
                <c:pt idx="1">
                  <c:v>50.85</c:v>
                </c:pt>
                <c:pt idx="2">
                  <c:v>52.02</c:v>
                </c:pt>
                <c:pt idx="3">
                  <c:v>53.27</c:v>
                </c:pt>
                <c:pt idx="4">
                  <c:v>54.4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17.350000000000001</c:v>
                </c:pt>
                <c:pt idx="1">
                  <c:v>23.51</c:v>
                </c:pt>
                <c:pt idx="2">
                  <c:v>25.04</c:v>
                </c:pt>
                <c:pt idx="3">
                  <c:v>27.27</c:v>
                </c:pt>
                <c:pt idx="4">
                  <c:v>29.23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1.54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498.99</c:v>
                </c:pt>
                <c:pt idx="1">
                  <c:v>626.13</c:v>
                </c:pt>
                <c:pt idx="2">
                  <c:v>624.13</c:v>
                </c:pt>
                <c:pt idx="3">
                  <c:v>686.75</c:v>
                </c:pt>
                <c:pt idx="4">
                  <c:v>792.81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191.89</c:v>
                </c:pt>
                <c:pt idx="1">
                  <c:v>198.1</c:v>
                </c:pt>
                <c:pt idx="2">
                  <c:v>205.29</c:v>
                </c:pt>
                <c:pt idx="3">
                  <c:v>212.39</c:v>
                </c:pt>
                <c:pt idx="4">
                  <c:v>222.64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101.69</c:v>
                </c:pt>
                <c:pt idx="1">
                  <c:v>102.19</c:v>
                </c:pt>
                <c:pt idx="2">
                  <c:v>98.6</c:v>
                </c:pt>
                <c:pt idx="3">
                  <c:v>97.4</c:v>
                </c:pt>
                <c:pt idx="4">
                  <c:v>95.46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149.44999999999999</c:v>
                </c:pt>
                <c:pt idx="1">
                  <c:v>148.93</c:v>
                </c:pt>
                <c:pt idx="2">
                  <c:v>154.37</c:v>
                </c:pt>
                <c:pt idx="3">
                  <c:v>156.27000000000001</c:v>
                </c:pt>
                <c:pt idx="4">
                  <c:v>159.84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349355" y="6743700"/>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r.chino\AppData\Local\Temp\e526b67b-be01-4f80-815e-c188a6ed93c6_03&#19977;&#26465;&#24066;.zip.3c6\03&#19977;&#26465;&#24066;\&#12304;&#32076;&#21942;&#27604;&#36611;&#20998;&#26512;&#34920;&#12305;2024_152048_46_010\External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3" zoomScaleNormal="73" workbookViewId="0"/>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三条市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91178</v>
      </c>
      <c r="AM8" s="29"/>
      <c r="AN8" s="29"/>
      <c r="AO8" s="29"/>
      <c r="AP8" s="29"/>
      <c r="AQ8" s="29"/>
      <c r="AR8" s="29"/>
      <c r="AS8" s="29"/>
      <c r="AT8" s="7">
        <f>データ!$S$6</f>
        <v>431.97</v>
      </c>
      <c r="AU8" s="15"/>
      <c r="AV8" s="15"/>
      <c r="AW8" s="15"/>
      <c r="AX8" s="15"/>
      <c r="AY8" s="15"/>
      <c r="AZ8" s="15"/>
      <c r="BA8" s="15"/>
      <c r="BB8" s="27">
        <f>データ!$T$6</f>
        <v>211.07</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73.819999999999993</v>
      </c>
      <c r="J10" s="15"/>
      <c r="K10" s="15"/>
      <c r="L10" s="15"/>
      <c r="M10" s="15"/>
      <c r="N10" s="15"/>
      <c r="O10" s="24"/>
      <c r="P10" s="27">
        <f>データ!$P$6</f>
        <v>99.94</v>
      </c>
      <c r="Q10" s="27"/>
      <c r="R10" s="27"/>
      <c r="S10" s="27"/>
      <c r="T10" s="27"/>
      <c r="U10" s="27"/>
      <c r="V10" s="27"/>
      <c r="W10" s="29">
        <f>データ!$Q$6</f>
        <v>2992</v>
      </c>
      <c r="X10" s="29"/>
      <c r="Y10" s="29"/>
      <c r="Z10" s="29"/>
      <c r="AA10" s="29"/>
      <c r="AB10" s="29"/>
      <c r="AC10" s="29"/>
      <c r="AD10" s="2"/>
      <c r="AE10" s="2"/>
      <c r="AF10" s="2"/>
      <c r="AG10" s="2"/>
      <c r="AH10" s="2"/>
      <c r="AI10" s="2"/>
      <c r="AJ10" s="2"/>
      <c r="AK10" s="2"/>
      <c r="AL10" s="29">
        <f>データ!$U$6</f>
        <v>90563</v>
      </c>
      <c r="AM10" s="29"/>
      <c r="AN10" s="29"/>
      <c r="AO10" s="29"/>
      <c r="AP10" s="29"/>
      <c r="AQ10" s="29"/>
      <c r="AR10" s="29"/>
      <c r="AS10" s="29"/>
      <c r="AT10" s="7">
        <f>データ!$V$6</f>
        <v>159.51</v>
      </c>
      <c r="AU10" s="15"/>
      <c r="AV10" s="15"/>
      <c r="AW10" s="15"/>
      <c r="AX10" s="15"/>
      <c r="AY10" s="15"/>
      <c r="AZ10" s="15"/>
      <c r="BA10" s="15"/>
      <c r="BB10" s="27">
        <f>データ!$W$6</f>
        <v>567.76</v>
      </c>
      <c r="BC10" s="27"/>
      <c r="BD10" s="27"/>
      <c r="BE10" s="27"/>
      <c r="BF10" s="27"/>
      <c r="BG10" s="27"/>
      <c r="BH10" s="27"/>
      <c r="BI10" s="27"/>
      <c r="BJ10" s="2"/>
      <c r="BK10" s="2"/>
      <c r="BL10" s="38" t="s">
        <v>36</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27</v>
      </c>
      <c r="K84" s="12" t="s">
        <v>52</v>
      </c>
      <c r="L84" s="12" t="s">
        <v>54</v>
      </c>
      <c r="M84" s="12" t="s">
        <v>33</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l/kuAJBZn2d8/bPDcqliD/w083SuJ2U9Vs0zDPnW0SwnF4LbPJEYTDSXQwGb7cuSZjLkhB6Rc5hCpCE1GhIuIw==" saltValue="zLlJCcj1vcrgEgDkYI4Qf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8</v>
      </c>
      <c r="F3" s="67" t="s">
        <v>7</v>
      </c>
      <c r="G3" s="67" t="s">
        <v>25</v>
      </c>
      <c r="H3" s="74" t="s">
        <v>30</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28</v>
      </c>
      <c r="B5" s="69"/>
      <c r="C5" s="69"/>
      <c r="D5" s="69"/>
      <c r="E5" s="69"/>
      <c r="F5" s="69"/>
      <c r="G5" s="69"/>
      <c r="H5" s="76" t="s">
        <v>60</v>
      </c>
      <c r="I5" s="76" t="s">
        <v>69</v>
      </c>
      <c r="J5" s="76" t="s">
        <v>70</v>
      </c>
      <c r="K5" s="76" t="s">
        <v>71</v>
      </c>
      <c r="L5" s="76" t="s">
        <v>72</v>
      </c>
      <c r="M5" s="76" t="s">
        <v>6</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46</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2024</v>
      </c>
      <c r="C6" s="70">
        <f t="shared" si="1"/>
        <v>152048</v>
      </c>
      <c r="D6" s="70">
        <f t="shared" si="1"/>
        <v>46</v>
      </c>
      <c r="E6" s="70">
        <f t="shared" si="1"/>
        <v>1</v>
      </c>
      <c r="F6" s="70">
        <f t="shared" si="1"/>
        <v>0</v>
      </c>
      <c r="G6" s="70">
        <f t="shared" si="1"/>
        <v>1</v>
      </c>
      <c r="H6" s="70" t="str">
        <f t="shared" si="1"/>
        <v>新潟県　三条市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73.819999999999993</v>
      </c>
      <c r="P6" s="79">
        <f t="shared" si="1"/>
        <v>99.94</v>
      </c>
      <c r="Q6" s="79">
        <f t="shared" si="1"/>
        <v>2992</v>
      </c>
      <c r="R6" s="79">
        <f t="shared" si="1"/>
        <v>91178</v>
      </c>
      <c r="S6" s="79">
        <f t="shared" si="1"/>
        <v>431.97</v>
      </c>
      <c r="T6" s="79">
        <f t="shared" si="1"/>
        <v>211.07</v>
      </c>
      <c r="U6" s="79">
        <f t="shared" si="1"/>
        <v>90563</v>
      </c>
      <c r="V6" s="79">
        <f t="shared" si="1"/>
        <v>159.51</v>
      </c>
      <c r="W6" s="79">
        <f t="shared" si="1"/>
        <v>567.76</v>
      </c>
      <c r="X6" s="85">
        <f t="shared" ref="X6:AG6" si="2">IF(X7="",NA(),X7)</f>
        <v>104.91</v>
      </c>
      <c r="Y6" s="85">
        <f t="shared" si="2"/>
        <v>105.39</v>
      </c>
      <c r="Z6" s="85">
        <f t="shared" si="2"/>
        <v>101.46</v>
      </c>
      <c r="AA6" s="85">
        <f t="shared" si="2"/>
        <v>100.07</v>
      </c>
      <c r="AB6" s="85">
        <f t="shared" si="2"/>
        <v>98.63</v>
      </c>
      <c r="AC6" s="85">
        <f t="shared" si="2"/>
        <v>110.91</v>
      </c>
      <c r="AD6" s="85">
        <f t="shared" si="2"/>
        <v>111.49</v>
      </c>
      <c r="AE6" s="85">
        <f t="shared" si="2"/>
        <v>109.09</v>
      </c>
      <c r="AF6" s="85">
        <f t="shared" si="2"/>
        <v>109.05</v>
      </c>
      <c r="AG6" s="85">
        <f t="shared" si="2"/>
        <v>107.61</v>
      </c>
      <c r="AH6" s="79" t="str">
        <f>IF(AH7="","",IF(AH7="-","【-】","【"&amp;SUBSTITUTE(TEXT(AH7,"#,##0.00"),"-","△")&amp;"】"))</f>
        <v>【107.26】</v>
      </c>
      <c r="AI6" s="79">
        <f t="shared" ref="AI6:AR6" si="3">IF(AI7="",NA(),AI7)</f>
        <v>0</v>
      </c>
      <c r="AJ6" s="79">
        <f t="shared" si="3"/>
        <v>0</v>
      </c>
      <c r="AK6" s="79">
        <f t="shared" si="3"/>
        <v>0</v>
      </c>
      <c r="AL6" s="79">
        <f t="shared" si="3"/>
        <v>0</v>
      </c>
      <c r="AM6" s="85">
        <f t="shared" si="3"/>
        <v>1.54</v>
      </c>
      <c r="AN6" s="85">
        <f t="shared" si="3"/>
        <v>0.92</v>
      </c>
      <c r="AO6" s="85">
        <f t="shared" si="3"/>
        <v>0.87</v>
      </c>
      <c r="AP6" s="85">
        <f t="shared" si="3"/>
        <v>0.93</v>
      </c>
      <c r="AQ6" s="85">
        <f t="shared" si="3"/>
        <v>1.02</v>
      </c>
      <c r="AR6" s="85">
        <f t="shared" si="3"/>
        <v>1.24</v>
      </c>
      <c r="AS6" s="79" t="str">
        <f>IF(AS7="","",IF(AS7="-","【-】","【"&amp;SUBSTITUTE(TEXT(AS7,"#,##0.00"),"-","△")&amp;"】"))</f>
        <v>【1.61】</v>
      </c>
      <c r="AT6" s="85">
        <f t="shared" ref="AT6:BC6" si="4">IF(AT7="",NA(),AT7)</f>
        <v>498.99</v>
      </c>
      <c r="AU6" s="85">
        <f t="shared" si="4"/>
        <v>626.13</v>
      </c>
      <c r="AV6" s="85">
        <f t="shared" si="4"/>
        <v>624.13</v>
      </c>
      <c r="AW6" s="85">
        <f t="shared" si="4"/>
        <v>686.75</v>
      </c>
      <c r="AX6" s="85">
        <f t="shared" si="4"/>
        <v>792.81</v>
      </c>
      <c r="AY6" s="85">
        <f t="shared" si="4"/>
        <v>350.79</v>
      </c>
      <c r="AZ6" s="85">
        <f t="shared" si="4"/>
        <v>354.57</v>
      </c>
      <c r="BA6" s="85">
        <f t="shared" si="4"/>
        <v>357.74</v>
      </c>
      <c r="BB6" s="85">
        <f t="shared" si="4"/>
        <v>344.88</v>
      </c>
      <c r="BC6" s="85">
        <f t="shared" si="4"/>
        <v>326.02</v>
      </c>
      <c r="BD6" s="79" t="str">
        <f>IF(BD7="","",IF(BD7="-","【-】","【"&amp;SUBSTITUTE(TEXT(BD7,"#,##0.00"),"-","△")&amp;"】"))</f>
        <v>【239.69】</v>
      </c>
      <c r="BE6" s="85">
        <f t="shared" ref="BE6:BN6" si="5">IF(BE7="",NA(),BE7)</f>
        <v>191.89</v>
      </c>
      <c r="BF6" s="85">
        <f t="shared" si="5"/>
        <v>198.1</v>
      </c>
      <c r="BG6" s="85">
        <f t="shared" si="5"/>
        <v>205.29</v>
      </c>
      <c r="BH6" s="85">
        <f t="shared" si="5"/>
        <v>212.39</v>
      </c>
      <c r="BI6" s="85">
        <f t="shared" si="5"/>
        <v>222.64</v>
      </c>
      <c r="BJ6" s="85">
        <f t="shared" si="5"/>
        <v>322.92</v>
      </c>
      <c r="BK6" s="85">
        <f t="shared" si="5"/>
        <v>303.45999999999998</v>
      </c>
      <c r="BL6" s="85">
        <f t="shared" si="5"/>
        <v>307.27999999999997</v>
      </c>
      <c r="BM6" s="85">
        <f t="shared" si="5"/>
        <v>304.02</v>
      </c>
      <c r="BN6" s="85">
        <f t="shared" si="5"/>
        <v>300.54000000000002</v>
      </c>
      <c r="BO6" s="79" t="str">
        <f>IF(BO7="","",IF(BO7="-","【-】","【"&amp;SUBSTITUTE(TEXT(BO7,"#,##0.00"),"-","△")&amp;"】"))</f>
        <v>【264.86】</v>
      </c>
      <c r="BP6" s="85">
        <f t="shared" ref="BP6:BY6" si="6">IF(BP7="",NA(),BP7)</f>
        <v>101.69</v>
      </c>
      <c r="BQ6" s="85">
        <f t="shared" si="6"/>
        <v>102.19</v>
      </c>
      <c r="BR6" s="85">
        <f t="shared" si="6"/>
        <v>98.6</v>
      </c>
      <c r="BS6" s="85">
        <f t="shared" si="6"/>
        <v>97.4</v>
      </c>
      <c r="BT6" s="85">
        <f t="shared" si="6"/>
        <v>95.46</v>
      </c>
      <c r="BU6" s="85">
        <f t="shared" si="6"/>
        <v>100.85</v>
      </c>
      <c r="BV6" s="85">
        <f t="shared" si="6"/>
        <v>103.79</v>
      </c>
      <c r="BW6" s="85">
        <f t="shared" si="6"/>
        <v>98.3</v>
      </c>
      <c r="BX6" s="85">
        <f t="shared" si="6"/>
        <v>98.89</v>
      </c>
      <c r="BY6" s="85">
        <f t="shared" si="6"/>
        <v>99.25</v>
      </c>
      <c r="BZ6" s="79" t="str">
        <f>IF(BZ7="","",IF(BZ7="-","【-】","【"&amp;SUBSTITUTE(TEXT(BZ7,"#,##0.00"),"-","△")&amp;"】"))</f>
        <v>【97.59】</v>
      </c>
      <c r="CA6" s="85">
        <f t="shared" ref="CA6:CJ6" si="7">IF(CA7="",NA(),CA7)</f>
        <v>149.44999999999999</v>
      </c>
      <c r="CB6" s="85">
        <f t="shared" si="7"/>
        <v>148.93</v>
      </c>
      <c r="CC6" s="85">
        <f t="shared" si="7"/>
        <v>154.37</v>
      </c>
      <c r="CD6" s="85">
        <f t="shared" si="7"/>
        <v>156.27000000000001</v>
      </c>
      <c r="CE6" s="85">
        <f t="shared" si="7"/>
        <v>159.84</v>
      </c>
      <c r="CF6" s="85">
        <f t="shared" si="7"/>
        <v>167.1</v>
      </c>
      <c r="CG6" s="85">
        <f t="shared" si="7"/>
        <v>167.86</v>
      </c>
      <c r="CH6" s="85">
        <f t="shared" si="7"/>
        <v>173.68</v>
      </c>
      <c r="CI6" s="85">
        <f t="shared" si="7"/>
        <v>174.52</v>
      </c>
      <c r="CJ6" s="85">
        <f t="shared" si="7"/>
        <v>178.92</v>
      </c>
      <c r="CK6" s="79" t="str">
        <f>IF(CK7="","",IF(CK7="-","【-】","【"&amp;SUBSTITUTE(TEXT(CK7,"#,##0.00"),"-","△")&amp;"】"))</f>
        <v>【181.66】</v>
      </c>
      <c r="CL6" s="85">
        <f t="shared" ref="CL6:CU6" si="8">IF(CL7="",NA(),CL7)</f>
        <v>60.31</v>
      </c>
      <c r="CM6" s="85">
        <f t="shared" si="8"/>
        <v>60.17</v>
      </c>
      <c r="CN6" s="85">
        <f t="shared" si="8"/>
        <v>60.12</v>
      </c>
      <c r="CO6" s="85">
        <f t="shared" si="8"/>
        <v>59.48</v>
      </c>
      <c r="CP6" s="85">
        <f t="shared" si="8"/>
        <v>60.06</v>
      </c>
      <c r="CQ6" s="85">
        <f t="shared" si="8"/>
        <v>59.91</v>
      </c>
      <c r="CR6" s="85">
        <f t="shared" si="8"/>
        <v>59.4</v>
      </c>
      <c r="CS6" s="85">
        <f t="shared" si="8"/>
        <v>59.24</v>
      </c>
      <c r="CT6" s="85">
        <f t="shared" si="8"/>
        <v>58.77</v>
      </c>
      <c r="CU6" s="85">
        <f t="shared" si="8"/>
        <v>59.17</v>
      </c>
      <c r="CV6" s="79" t="str">
        <f>IF(CV7="","",IF(CV7="-","【-】","【"&amp;SUBSTITUTE(TEXT(CV7,"#,##0.00"),"-","△")&amp;"】"))</f>
        <v>【60.21】</v>
      </c>
      <c r="CW6" s="85">
        <f t="shared" ref="CW6:DF6" si="9">IF(CW7="",NA(),CW7)</f>
        <v>89.63</v>
      </c>
      <c r="CX6" s="85">
        <f t="shared" si="9"/>
        <v>90.05</v>
      </c>
      <c r="CY6" s="85">
        <f t="shared" si="9"/>
        <v>88.09</v>
      </c>
      <c r="CZ6" s="85">
        <f t="shared" si="9"/>
        <v>88.25</v>
      </c>
      <c r="DA6" s="85">
        <f t="shared" si="9"/>
        <v>85.4</v>
      </c>
      <c r="DB6" s="85">
        <f t="shared" si="9"/>
        <v>87.26</v>
      </c>
      <c r="DC6" s="85">
        <f t="shared" si="9"/>
        <v>87.57</v>
      </c>
      <c r="DD6" s="85">
        <f t="shared" si="9"/>
        <v>87.26</v>
      </c>
      <c r="DE6" s="85">
        <f t="shared" si="9"/>
        <v>86.95</v>
      </c>
      <c r="DF6" s="85">
        <f t="shared" si="9"/>
        <v>86.58</v>
      </c>
      <c r="DG6" s="79" t="str">
        <f>IF(DG7="","",IF(DG7="-","【-】","【"&amp;SUBSTITUTE(TEXT(DG7,"#,##0.00"),"-","△")&amp;"】"))</f>
        <v>【89.21】</v>
      </c>
      <c r="DH6" s="85">
        <f t="shared" ref="DH6:DQ6" si="10">IF(DH7="",NA(),DH7)</f>
        <v>49.75</v>
      </c>
      <c r="DI6" s="85">
        <f t="shared" si="10"/>
        <v>50.85</v>
      </c>
      <c r="DJ6" s="85">
        <f t="shared" si="10"/>
        <v>52.02</v>
      </c>
      <c r="DK6" s="85">
        <f t="shared" si="10"/>
        <v>53.27</v>
      </c>
      <c r="DL6" s="85">
        <f t="shared" si="10"/>
        <v>54.4</v>
      </c>
      <c r="DM6" s="85">
        <f t="shared" si="10"/>
        <v>49.2</v>
      </c>
      <c r="DN6" s="85">
        <f t="shared" si="10"/>
        <v>50.01</v>
      </c>
      <c r="DO6" s="85">
        <f t="shared" si="10"/>
        <v>50.99</v>
      </c>
      <c r="DP6" s="85">
        <f t="shared" si="10"/>
        <v>51.79</v>
      </c>
      <c r="DQ6" s="85">
        <f t="shared" si="10"/>
        <v>52.02</v>
      </c>
      <c r="DR6" s="79" t="str">
        <f>IF(DR7="","",IF(DR7="-","【-】","【"&amp;SUBSTITUTE(TEXT(DR7,"#,##0.00"),"-","△")&amp;"】"))</f>
        <v>【52.41】</v>
      </c>
      <c r="DS6" s="85">
        <f t="shared" ref="DS6:EB6" si="11">IF(DS7="",NA(),DS7)</f>
        <v>17.350000000000001</v>
      </c>
      <c r="DT6" s="85">
        <f t="shared" si="11"/>
        <v>23.51</v>
      </c>
      <c r="DU6" s="85">
        <f t="shared" si="11"/>
        <v>25.04</v>
      </c>
      <c r="DV6" s="85">
        <f t="shared" si="11"/>
        <v>27.27</v>
      </c>
      <c r="DW6" s="85">
        <f t="shared" si="11"/>
        <v>29.23</v>
      </c>
      <c r="DX6" s="85">
        <f t="shared" si="11"/>
        <v>18.329999999999998</v>
      </c>
      <c r="DY6" s="85">
        <f t="shared" si="11"/>
        <v>20.27</v>
      </c>
      <c r="DZ6" s="85">
        <f t="shared" si="11"/>
        <v>21.69</v>
      </c>
      <c r="EA6" s="85">
        <f t="shared" si="11"/>
        <v>23.19</v>
      </c>
      <c r="EB6" s="85">
        <f t="shared" si="11"/>
        <v>24.61</v>
      </c>
      <c r="EC6" s="79" t="str">
        <f>IF(EC7="","",IF(EC7="-","【-】","【"&amp;SUBSTITUTE(TEXT(EC7,"#,##0.00"),"-","△")&amp;"】"))</f>
        <v>【26.78】</v>
      </c>
      <c r="ED6" s="85">
        <f t="shared" ref="ED6:EM6" si="12">IF(ED7="",NA(),ED7)</f>
        <v>0.45</v>
      </c>
      <c r="EE6" s="85">
        <f t="shared" si="12"/>
        <v>0.55000000000000004</v>
      </c>
      <c r="EF6" s="85">
        <f t="shared" si="12"/>
        <v>0.45</v>
      </c>
      <c r="EG6" s="85">
        <f t="shared" si="12"/>
        <v>0.25</v>
      </c>
      <c r="EH6" s="85">
        <f t="shared" si="12"/>
        <v>0.24</v>
      </c>
      <c r="EI6" s="85">
        <f t="shared" si="12"/>
        <v>0.6</v>
      </c>
      <c r="EJ6" s="85">
        <f t="shared" si="12"/>
        <v>0.56000000000000005</v>
      </c>
      <c r="EK6" s="85">
        <f t="shared" si="12"/>
        <v>0.6</v>
      </c>
      <c r="EL6" s="85">
        <f t="shared" si="12"/>
        <v>0.53</v>
      </c>
      <c r="EM6" s="85">
        <f t="shared" si="12"/>
        <v>0.54</v>
      </c>
      <c r="EN6" s="79" t="str">
        <f>IF(EN7="","",IF(EN7="-","【-】","【"&amp;SUBSTITUTE(TEXT(EN7,"#,##0.00"),"-","△")&amp;"】"))</f>
        <v>【0.59】</v>
      </c>
    </row>
    <row r="7" spans="1:144" s="64" customFormat="1">
      <c r="A7" s="65"/>
      <c r="B7" s="71">
        <v>2024</v>
      </c>
      <c r="C7" s="71">
        <v>152048</v>
      </c>
      <c r="D7" s="71">
        <v>46</v>
      </c>
      <c r="E7" s="71">
        <v>1</v>
      </c>
      <c r="F7" s="71">
        <v>0</v>
      </c>
      <c r="G7" s="71">
        <v>1</v>
      </c>
      <c r="H7" s="71" t="s">
        <v>94</v>
      </c>
      <c r="I7" s="71" t="s">
        <v>95</v>
      </c>
      <c r="J7" s="71" t="s">
        <v>96</v>
      </c>
      <c r="K7" s="71" t="s">
        <v>97</v>
      </c>
      <c r="L7" s="71" t="s">
        <v>37</v>
      </c>
      <c r="M7" s="71" t="s">
        <v>0</v>
      </c>
      <c r="N7" s="80" t="s">
        <v>98</v>
      </c>
      <c r="O7" s="80">
        <v>73.819999999999993</v>
      </c>
      <c r="P7" s="80">
        <v>99.94</v>
      </c>
      <c r="Q7" s="80">
        <v>2992</v>
      </c>
      <c r="R7" s="80">
        <v>91178</v>
      </c>
      <c r="S7" s="80">
        <v>431.97</v>
      </c>
      <c r="T7" s="80">
        <v>211.07</v>
      </c>
      <c r="U7" s="80">
        <v>90563</v>
      </c>
      <c r="V7" s="80">
        <v>159.51</v>
      </c>
      <c r="W7" s="80">
        <v>567.76</v>
      </c>
      <c r="X7" s="80">
        <v>104.91</v>
      </c>
      <c r="Y7" s="80">
        <v>105.39</v>
      </c>
      <c r="Z7" s="80">
        <v>101.46</v>
      </c>
      <c r="AA7" s="80">
        <v>100.07</v>
      </c>
      <c r="AB7" s="80">
        <v>98.63</v>
      </c>
      <c r="AC7" s="80">
        <v>110.91</v>
      </c>
      <c r="AD7" s="80">
        <v>111.49</v>
      </c>
      <c r="AE7" s="80">
        <v>109.09</v>
      </c>
      <c r="AF7" s="80">
        <v>109.05</v>
      </c>
      <c r="AG7" s="80">
        <v>107.61</v>
      </c>
      <c r="AH7" s="80">
        <v>107.26</v>
      </c>
      <c r="AI7" s="80">
        <v>0</v>
      </c>
      <c r="AJ7" s="80">
        <v>0</v>
      </c>
      <c r="AK7" s="80">
        <v>0</v>
      </c>
      <c r="AL7" s="80">
        <v>0</v>
      </c>
      <c r="AM7" s="80">
        <v>1.54</v>
      </c>
      <c r="AN7" s="80">
        <v>0.92</v>
      </c>
      <c r="AO7" s="80">
        <v>0.87</v>
      </c>
      <c r="AP7" s="80">
        <v>0.93</v>
      </c>
      <c r="AQ7" s="80">
        <v>1.02</v>
      </c>
      <c r="AR7" s="80">
        <v>1.24</v>
      </c>
      <c r="AS7" s="80">
        <v>1.61</v>
      </c>
      <c r="AT7" s="80">
        <v>498.99</v>
      </c>
      <c r="AU7" s="80">
        <v>626.13</v>
      </c>
      <c r="AV7" s="80">
        <v>624.13</v>
      </c>
      <c r="AW7" s="80">
        <v>686.75</v>
      </c>
      <c r="AX7" s="80">
        <v>792.81</v>
      </c>
      <c r="AY7" s="80">
        <v>350.79</v>
      </c>
      <c r="AZ7" s="80">
        <v>354.57</v>
      </c>
      <c r="BA7" s="80">
        <v>357.74</v>
      </c>
      <c r="BB7" s="80">
        <v>344.88</v>
      </c>
      <c r="BC7" s="80">
        <v>326.02</v>
      </c>
      <c r="BD7" s="80">
        <v>239.69</v>
      </c>
      <c r="BE7" s="80">
        <v>191.89</v>
      </c>
      <c r="BF7" s="80">
        <v>198.1</v>
      </c>
      <c r="BG7" s="80">
        <v>205.29</v>
      </c>
      <c r="BH7" s="80">
        <v>212.39</v>
      </c>
      <c r="BI7" s="80">
        <v>222.64</v>
      </c>
      <c r="BJ7" s="80">
        <v>322.92</v>
      </c>
      <c r="BK7" s="80">
        <v>303.45999999999998</v>
      </c>
      <c r="BL7" s="80">
        <v>307.27999999999997</v>
      </c>
      <c r="BM7" s="80">
        <v>304.02</v>
      </c>
      <c r="BN7" s="80">
        <v>300.54000000000002</v>
      </c>
      <c r="BO7" s="80">
        <v>264.86</v>
      </c>
      <c r="BP7" s="80">
        <v>101.69</v>
      </c>
      <c r="BQ7" s="80">
        <v>102.19</v>
      </c>
      <c r="BR7" s="80">
        <v>98.6</v>
      </c>
      <c r="BS7" s="80">
        <v>97.4</v>
      </c>
      <c r="BT7" s="80">
        <v>95.46</v>
      </c>
      <c r="BU7" s="80">
        <v>100.85</v>
      </c>
      <c r="BV7" s="80">
        <v>103.79</v>
      </c>
      <c r="BW7" s="80">
        <v>98.3</v>
      </c>
      <c r="BX7" s="80">
        <v>98.89</v>
      </c>
      <c r="BY7" s="80">
        <v>99.25</v>
      </c>
      <c r="BZ7" s="80">
        <v>97.59</v>
      </c>
      <c r="CA7" s="80">
        <v>149.44999999999999</v>
      </c>
      <c r="CB7" s="80">
        <v>148.93</v>
      </c>
      <c r="CC7" s="80">
        <v>154.37</v>
      </c>
      <c r="CD7" s="80">
        <v>156.27000000000001</v>
      </c>
      <c r="CE7" s="80">
        <v>159.84</v>
      </c>
      <c r="CF7" s="80">
        <v>167.1</v>
      </c>
      <c r="CG7" s="80">
        <v>167.86</v>
      </c>
      <c r="CH7" s="80">
        <v>173.68</v>
      </c>
      <c r="CI7" s="80">
        <v>174.52</v>
      </c>
      <c r="CJ7" s="80">
        <v>178.92</v>
      </c>
      <c r="CK7" s="80">
        <v>181.66</v>
      </c>
      <c r="CL7" s="80">
        <v>60.31</v>
      </c>
      <c r="CM7" s="80">
        <v>60.17</v>
      </c>
      <c r="CN7" s="80">
        <v>60.12</v>
      </c>
      <c r="CO7" s="80">
        <v>59.48</v>
      </c>
      <c r="CP7" s="80">
        <v>60.06</v>
      </c>
      <c r="CQ7" s="80">
        <v>59.91</v>
      </c>
      <c r="CR7" s="80">
        <v>59.4</v>
      </c>
      <c r="CS7" s="80">
        <v>59.24</v>
      </c>
      <c r="CT7" s="80">
        <v>58.77</v>
      </c>
      <c r="CU7" s="80">
        <v>59.17</v>
      </c>
      <c r="CV7" s="80">
        <v>60.21</v>
      </c>
      <c r="CW7" s="80">
        <v>89.63</v>
      </c>
      <c r="CX7" s="80">
        <v>90.05</v>
      </c>
      <c r="CY7" s="80">
        <v>88.09</v>
      </c>
      <c r="CZ7" s="80">
        <v>88.25</v>
      </c>
      <c r="DA7" s="80">
        <v>85.4</v>
      </c>
      <c r="DB7" s="80">
        <v>87.26</v>
      </c>
      <c r="DC7" s="80">
        <v>87.57</v>
      </c>
      <c r="DD7" s="80">
        <v>87.26</v>
      </c>
      <c r="DE7" s="80">
        <v>86.95</v>
      </c>
      <c r="DF7" s="80">
        <v>86.58</v>
      </c>
      <c r="DG7" s="80">
        <v>89.21</v>
      </c>
      <c r="DH7" s="80">
        <v>49.75</v>
      </c>
      <c r="DI7" s="80">
        <v>50.85</v>
      </c>
      <c r="DJ7" s="80">
        <v>52.02</v>
      </c>
      <c r="DK7" s="80">
        <v>53.27</v>
      </c>
      <c r="DL7" s="80">
        <v>54.4</v>
      </c>
      <c r="DM7" s="80">
        <v>49.2</v>
      </c>
      <c r="DN7" s="80">
        <v>50.01</v>
      </c>
      <c r="DO7" s="80">
        <v>50.99</v>
      </c>
      <c r="DP7" s="80">
        <v>51.79</v>
      </c>
      <c r="DQ7" s="80">
        <v>52.02</v>
      </c>
      <c r="DR7" s="80">
        <v>52.41</v>
      </c>
      <c r="DS7" s="80">
        <v>17.350000000000001</v>
      </c>
      <c r="DT7" s="80">
        <v>23.51</v>
      </c>
      <c r="DU7" s="80">
        <v>25.04</v>
      </c>
      <c r="DV7" s="80">
        <v>27.27</v>
      </c>
      <c r="DW7" s="80">
        <v>29.23</v>
      </c>
      <c r="DX7" s="80">
        <v>18.329999999999998</v>
      </c>
      <c r="DY7" s="80">
        <v>20.27</v>
      </c>
      <c r="DZ7" s="80">
        <v>21.69</v>
      </c>
      <c r="EA7" s="80">
        <v>23.19</v>
      </c>
      <c r="EB7" s="80">
        <v>24.61</v>
      </c>
      <c r="EC7" s="80">
        <v>26.78</v>
      </c>
      <c r="ED7" s="80">
        <v>0.45</v>
      </c>
      <c r="EE7" s="80">
        <v>0.55000000000000004</v>
      </c>
      <c r="EF7" s="80">
        <v>0.45</v>
      </c>
      <c r="EG7" s="80">
        <v>0.25</v>
      </c>
      <c r="EH7" s="80">
        <v>0.24</v>
      </c>
      <c r="EI7" s="80">
        <v>0.6</v>
      </c>
      <c r="EJ7" s="80">
        <v>0.56000000000000005</v>
      </c>
      <c r="EK7" s="80">
        <v>0.6</v>
      </c>
      <c r="EL7" s="80">
        <v>0.53</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佐藤　由貴</cp:lastModifiedBy>
  <dcterms:created xsi:type="dcterms:W3CDTF">2026-01-29T05:57:22Z</dcterms:created>
  <dcterms:modified xsi:type="dcterms:W3CDTF">2026-03-09T23:42:50Z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2026-03-09T23:42:50Z</vt:filetime>
  </property>
</Properties>
</file>