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eD3fWlr+KWCcPKfkYefHaT4jBqddblnuqR57lASrUawwYFpm+1ApMYIxj3vnHbWAfL6whKrJoki+NjZg7RaQ==" workbookSaltValue="LX0X+wqHZdEzLF5Xw2rWj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<sst xmlns="http://schemas.openxmlformats.org/spreadsheetml/2006/main" xmlns:r="http://schemas.openxmlformats.org/officeDocument/2006/relationships" count="114" uniqueCount="114">
  <si>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</si>
  <si>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</si>
  <si>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</si>
  <si>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</si>
  <si>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</si>
  <si>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</si>
  <si>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</si>
  <si>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</si>
  <si>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</si>
  <si>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</si>
  <si>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</si>
  <si>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</si>
  <si>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</si>
  <si>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</si>
  <si>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</si>
  <si>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</si>
  <si>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</si>
  <si>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</si>
  <si>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</si>
  <si>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</si>
  <si>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</si>
  <si>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</si>
  <si>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</si>
  <si>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</si>
  <si>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</si>
  <si>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</si>
  <si>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</si>
  <si>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</si>
  <si>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</si>
  <si>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</si>
  <si>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</si>
  <si>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</si>
  <si>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</si>
  <si>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</si>
  <si>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</si>
  <si>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</si>
  <si>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</si>
  <si>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</si>
  <si>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</si>
  <si>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</si>
  <si>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</si>
  <si>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</si>
  <si>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</si>
  <si>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</si>
  <si>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</si>
  <si>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</si>
  <si>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</si>
  <si>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</si>
  <si>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</si>
  <si>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</si>
  <si>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</si>
  <si>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</si>
  <si>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</si>
  <si>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</si>
  <si>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</si>
  <si>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</si>
  <si>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</si>
  <si>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</si>
  <si>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</si>
  <si>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</si>
  <si>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</si>
  <si>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</si>
  <si>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</si>
  <si>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</si>
  <si>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</si>
  <si>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</si>
  <si>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</si>
  <si>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</si>
  <si>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</si>
  <si>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</si>
  <si>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</si>
  <si>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</si>
  <si>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</si>
  <si>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</si>
  <si>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</si>
  <si>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</si>
  <si>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</si>
  <si>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</si>
  <si>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</si>
  <si>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</si>
  <si>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</si>
  <si>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</si>
  <si>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</si>
  <si>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</si>
  <si>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</si>
  <si>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</si>
  <si>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</si>
  <si>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</si>
  <si>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</si>
  <si>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</si>
  <si>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</si>
  <si>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</si>
  <si>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</si>
  <si>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</si>
  <si>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</si>
  <si>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新潟県　三条市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</si>
  <si>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</si>
  <si>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</si>
  <si>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</si>
  <si>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</si>
  <si>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</si>
  <si>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</si>
  <si>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</si>
  <si>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</si>
  <si>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</si>
  <si>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</si>
  <si>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</si>
  <si>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</si>
  <si>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</si>
  <si>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</si>
  <si>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</si>
  <si>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市の農業集落排水事業は、12の処理区を有しており、平成４年度に福多地区の整備事業を着手以降、各処理場建設工事、幹線工事、面整備を経て平成24年度に下保内地区の供用開始を最後に整備事業が完了した。本事業は建設から維持・運用の時代に突入しており、今後は健全で効率的な事業運営が求められている。
　①経常収支比率が100％を上回っているが、実態としては一般会計からの基準外繰入金により収支均衡が図られているため、依然として厳しい経営状況である。
　③流動比率については、前年度と同等の数値であるが、経費に占める企業債償還の割合が依然として高く、償還のための財源を繰入金に依存していることから、類似団体平均値を大きく下回っている。
　また、⑦施設利用率及び⑧水洗化率が低いことから、接続率向上に向けた対策に引き続き取り組むことで、使用料収入の確保を図る。</t>
    <rPh sb="234" eb="237">
      <t>ゼンネンド</t>
    </rPh>
    <rPh sb="238" eb="240">
      <t>ドウトウ</t>
    </rPh>
    <rPh sb="241" eb="243">
      <t>スウチ</t>
    </rPh>
    <rPh sb="303" eb="304">
      <t>オオ</t>
    </rPh>
    <phoneticPr fontId="1"/>
  </si>
  <si>
    <t>　ストックマネジメント計画に基づき、計画的に老朽化対策を実施してきているため、①有形固定資産減価償却率は、類似団体平均値を大きく下回っている。
　今後も、ストックマネジメント計画に基づき、長寿命化に取り組み、適正な更新を図っていく。</t>
  </si>
  <si>
    <t>　繰入金に依存している現状から脱却するため、接続率向上に向けた対策を着実に進め、安定した使用料収入の確保を図る。
　また、人口減少や少子高齢化に伴う地域社会構造の変化に対応するため、吉野屋地区を大潟地区へ統合(R7年度実施済)や帯織地区及び福多地区の特定環境保全公共下水道(栄処理区)への統合(R8・R9年度実施予定)に取り組んでいるところであるが、今後も徹底したコスト削減を図りつつ、持続可能な事業運営を目指す。
　なお、当市では予算の弾力条項既定の適用や建設改良費予算の繰越手続の簡素化など予算執行の弾力化を図るとともに、ストックやコスト情報を明確にし、下水道事業会計の実態をこれまで以上に把握することを目的に令和２年度から財務会計部門において法適用事業(公営企業会計）へ移行している。</t>
    <rPh sb="111" eb="112">
      <t>ズミ</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</si>
</sst>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34.54</c:v>
                </c:pt>
                <c:pt idx="1">
                  <c:v>35.119999999999997</c:v>
                </c:pt>
                <c:pt idx="2">
                  <c:v>35.24</c:v>
                </c:pt>
                <c:pt idx="3">
                  <c:v>34.81</c:v>
                </c:pt>
                <c:pt idx="4">
                  <c:v>35.020000000000003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75.459999999999994</c:v>
                </c:pt>
                <c:pt idx="1">
                  <c:v>76.44</c:v>
                </c:pt>
                <c:pt idx="2">
                  <c:v>77.14</c:v>
                </c:pt>
                <c:pt idx="3">
                  <c:v>78.11</c:v>
                </c:pt>
                <c:pt idx="4">
                  <c:v>78.27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c:v>
                </c:pt>
                <c:pt idx="1">
                  <c:v>101.56</c:v>
                </c:pt>
                <c:pt idx="2">
                  <c:v>99.91</c:v>
                </c:pt>
                <c:pt idx="3">
                  <c:v>100.04</c:v>
                </c:pt>
                <c:pt idx="4">
                  <c:v>100.1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3.82</c:v>
                </c:pt>
                <c:pt idx="1">
                  <c:v>6.29</c:v>
                </c:pt>
                <c:pt idx="2">
                  <c:v>9.36</c:v>
                </c:pt>
                <c:pt idx="3">
                  <c:v>11.82</c:v>
                </c:pt>
                <c:pt idx="4">
                  <c:v>13.99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19.989999999999998</c:v>
                </c:pt>
                <c:pt idx="1">
                  <c:v>27.21</c:v>
                </c:pt>
                <c:pt idx="2">
                  <c:v>27.4</c:v>
                </c:pt>
                <c:pt idx="3">
                  <c:v>23.24</c:v>
                </c:pt>
                <c:pt idx="4">
                  <c:v>22.14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1327.24</c:v>
                </c:pt>
                <c:pt idx="1">
                  <c:v>1942.63</c:v>
                </c:pt>
                <c:pt idx="2">
                  <c:v>2891.55</c:v>
                </c:pt>
                <c:pt idx="3">
                  <c:v>751.13</c:v>
                </c:pt>
                <c:pt idx="4">
                  <c:v>795.35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70.41</c:v>
                </c:pt>
                <c:pt idx="1">
                  <c:v>85.25</c:v>
                </c:pt>
                <c:pt idx="2">
                  <c:v>94.15</c:v>
                </c:pt>
                <c:pt idx="3">
                  <c:v>100.49</c:v>
                </c:pt>
                <c:pt idx="4">
                  <c:v>91.97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261.95</c:v>
                </c:pt>
                <c:pt idx="1">
                  <c:v>216.22</c:v>
                </c:pt>
                <c:pt idx="2">
                  <c:v>195.79</c:v>
                </c:pt>
                <c:pt idx="3">
                  <c:v>183.4</c:v>
                </c:pt>
                <c:pt idx="4">
                  <c:v>201.04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I1" workbookViewId="0">
      <selection activeCell="BL83" sqref="BL83"/>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三条市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91178</v>
      </c>
      <c r="AM8" s="21"/>
      <c r="AN8" s="21"/>
      <c r="AO8" s="21"/>
      <c r="AP8" s="21"/>
      <c r="AQ8" s="21"/>
      <c r="AR8" s="21"/>
      <c r="AS8" s="21"/>
      <c r="AT8" s="7">
        <f>データ!T6</f>
        <v>431.97</v>
      </c>
      <c r="AU8" s="7"/>
      <c r="AV8" s="7"/>
      <c r="AW8" s="7"/>
      <c r="AX8" s="7"/>
      <c r="AY8" s="7"/>
      <c r="AZ8" s="7"/>
      <c r="BA8" s="7"/>
      <c r="BB8" s="7">
        <f>データ!U6</f>
        <v>211.07</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56.05</v>
      </c>
      <c r="J10" s="7"/>
      <c r="K10" s="7"/>
      <c r="L10" s="7"/>
      <c r="M10" s="7"/>
      <c r="N10" s="7"/>
      <c r="O10" s="7"/>
      <c r="P10" s="7">
        <f>データ!P6</f>
        <v>8.6199999999999992</v>
      </c>
      <c r="Q10" s="7"/>
      <c r="R10" s="7"/>
      <c r="S10" s="7"/>
      <c r="T10" s="7"/>
      <c r="U10" s="7"/>
      <c r="V10" s="7"/>
      <c r="W10" s="7">
        <f>データ!Q6</f>
        <v>95.57</v>
      </c>
      <c r="X10" s="7"/>
      <c r="Y10" s="7"/>
      <c r="Z10" s="7"/>
      <c r="AA10" s="7"/>
      <c r="AB10" s="7"/>
      <c r="AC10" s="7"/>
      <c r="AD10" s="21">
        <f>データ!R6</f>
        <v>3795</v>
      </c>
      <c r="AE10" s="21"/>
      <c r="AF10" s="21"/>
      <c r="AG10" s="21"/>
      <c r="AH10" s="21"/>
      <c r="AI10" s="21"/>
      <c r="AJ10" s="21"/>
      <c r="AK10" s="2"/>
      <c r="AL10" s="21">
        <f>データ!V6</f>
        <v>7921</v>
      </c>
      <c r="AM10" s="21"/>
      <c r="AN10" s="21"/>
      <c r="AO10" s="21"/>
      <c r="AP10" s="21"/>
      <c r="AQ10" s="21"/>
      <c r="AR10" s="21"/>
      <c r="AS10" s="21"/>
      <c r="AT10" s="7">
        <f>データ!W6</f>
        <v>6.29</v>
      </c>
      <c r="AU10" s="7"/>
      <c r="AV10" s="7"/>
      <c r="AW10" s="7"/>
      <c r="AX10" s="7"/>
      <c r="AY10" s="7"/>
      <c r="AZ10" s="7"/>
      <c r="BA10" s="7"/>
      <c r="BB10" s="7">
        <f>データ!X6</f>
        <v>1259.3</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8RHQXOAlPHQy9Fv4WJoNnja3vO/IdSqBhpK4N+KqQEQjjk4G5r/N2TowMZMWfZk+CT03zJ8kqF6wmT135is2A==" saltValue="TGzyGQqkjuAXcYQi3FbCZ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33</v>
      </c>
      <c r="C3" s="58" t="s">
        <v>59</v>
      </c>
      <c r="D3" s="58" t="s">
        <v>39</v>
      </c>
      <c r="E3" s="58" t="s">
        <v>6</v>
      </c>
      <c r="F3" s="58" t="s">
        <v>5</v>
      </c>
      <c r="G3" s="58" t="s">
        <v>25</v>
      </c>
      <c r="H3" s="64" t="s">
        <v>60</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63</v>
      </c>
      <c r="BG4" s="76"/>
      <c r="BH4" s="76"/>
      <c r="BI4" s="76"/>
      <c r="BJ4" s="76"/>
      <c r="BK4" s="76"/>
      <c r="BL4" s="76"/>
      <c r="BM4" s="76"/>
      <c r="BN4" s="76"/>
      <c r="BO4" s="76"/>
      <c r="BP4" s="76"/>
      <c r="BQ4" s="76" t="s">
        <v>15</v>
      </c>
      <c r="BR4" s="76"/>
      <c r="BS4" s="76"/>
      <c r="BT4" s="76"/>
      <c r="BU4" s="76"/>
      <c r="BV4" s="76"/>
      <c r="BW4" s="76"/>
      <c r="BX4" s="76"/>
      <c r="BY4" s="76"/>
      <c r="BZ4" s="76"/>
      <c r="CA4" s="76"/>
      <c r="CB4" s="76" t="s">
        <v>62</v>
      </c>
      <c r="CC4" s="76"/>
      <c r="CD4" s="76"/>
      <c r="CE4" s="76"/>
      <c r="CF4" s="76"/>
      <c r="CG4" s="76"/>
      <c r="CH4" s="76"/>
      <c r="CI4" s="76"/>
      <c r="CJ4" s="76"/>
      <c r="CK4" s="76"/>
      <c r="CL4" s="76"/>
      <c r="CM4" s="76" t="s">
        <v>0</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7</v>
      </c>
      <c r="N5" s="66" t="s">
        <v>73</v>
      </c>
      <c r="O5" s="66" t="s">
        <v>74</v>
      </c>
      <c r="P5" s="66" t="s">
        <v>75</v>
      </c>
      <c r="Q5" s="66" t="s">
        <v>76</v>
      </c>
      <c r="R5" s="66" t="s">
        <v>77</v>
      </c>
      <c r="S5" s="66" t="s">
        <v>78</v>
      </c>
      <c r="T5" s="66" t="s">
        <v>79</v>
      </c>
      <c r="U5" s="66" t="s">
        <v>1</v>
      </c>
      <c r="V5" s="66" t="s">
        <v>80</v>
      </c>
      <c r="W5" s="66" t="s">
        <v>81</v>
      </c>
      <c r="X5" s="66" t="s">
        <v>82</v>
      </c>
      <c r="Y5" s="66" t="s">
        <v>83</v>
      </c>
      <c r="Z5" s="66" t="s">
        <v>84</v>
      </c>
      <c r="AA5" s="66" t="s">
        <v>85</v>
      </c>
      <c r="AB5" s="66" t="s">
        <v>86</v>
      </c>
      <c r="AC5" s="66" t="s">
        <v>87</v>
      </c>
      <c r="AD5" s="66" t="s">
        <v>88</v>
      </c>
      <c r="AE5" s="66" t="s">
        <v>90</v>
      </c>
      <c r="AF5" s="66" t="s">
        <v>91</v>
      </c>
      <c r="AG5" s="66" t="s">
        <v>92</v>
      </c>
      <c r="AH5" s="66" t="s">
        <v>93</v>
      </c>
      <c r="AI5" s="66" t="s">
        <v>45</v>
      </c>
      <c r="AJ5" s="66" t="s">
        <v>83</v>
      </c>
      <c r="AK5" s="66" t="s">
        <v>84</v>
      </c>
      <c r="AL5" s="66" t="s">
        <v>85</v>
      </c>
      <c r="AM5" s="66" t="s">
        <v>86</v>
      </c>
      <c r="AN5" s="66" t="s">
        <v>87</v>
      </c>
      <c r="AO5" s="66" t="s">
        <v>88</v>
      </c>
      <c r="AP5" s="66" t="s">
        <v>90</v>
      </c>
      <c r="AQ5" s="66" t="s">
        <v>91</v>
      </c>
      <c r="AR5" s="66" t="s">
        <v>92</v>
      </c>
      <c r="AS5" s="66" t="s">
        <v>93</v>
      </c>
      <c r="AT5" s="66" t="s">
        <v>89</v>
      </c>
      <c r="AU5" s="66" t="s">
        <v>83</v>
      </c>
      <c r="AV5" s="66" t="s">
        <v>84</v>
      </c>
      <c r="AW5" s="66" t="s">
        <v>85</v>
      </c>
      <c r="AX5" s="66" t="s">
        <v>86</v>
      </c>
      <c r="AY5" s="66" t="s">
        <v>87</v>
      </c>
      <c r="AZ5" s="66" t="s">
        <v>88</v>
      </c>
      <c r="BA5" s="66" t="s">
        <v>90</v>
      </c>
      <c r="BB5" s="66" t="s">
        <v>91</v>
      </c>
      <c r="BC5" s="66" t="s">
        <v>92</v>
      </c>
      <c r="BD5" s="66" t="s">
        <v>93</v>
      </c>
      <c r="BE5" s="66" t="s">
        <v>89</v>
      </c>
      <c r="BF5" s="66" t="s">
        <v>83</v>
      </c>
      <c r="BG5" s="66" t="s">
        <v>84</v>
      </c>
      <c r="BH5" s="66" t="s">
        <v>85</v>
      </c>
      <c r="BI5" s="66" t="s">
        <v>86</v>
      </c>
      <c r="BJ5" s="66" t="s">
        <v>87</v>
      </c>
      <c r="BK5" s="66" t="s">
        <v>88</v>
      </c>
      <c r="BL5" s="66" t="s">
        <v>90</v>
      </c>
      <c r="BM5" s="66" t="s">
        <v>91</v>
      </c>
      <c r="BN5" s="66" t="s">
        <v>92</v>
      </c>
      <c r="BO5" s="66" t="s">
        <v>93</v>
      </c>
      <c r="BP5" s="66" t="s">
        <v>89</v>
      </c>
      <c r="BQ5" s="66" t="s">
        <v>83</v>
      </c>
      <c r="BR5" s="66" t="s">
        <v>84</v>
      </c>
      <c r="BS5" s="66" t="s">
        <v>85</v>
      </c>
      <c r="BT5" s="66" t="s">
        <v>86</v>
      </c>
      <c r="BU5" s="66" t="s">
        <v>87</v>
      </c>
      <c r="BV5" s="66" t="s">
        <v>88</v>
      </c>
      <c r="BW5" s="66" t="s">
        <v>90</v>
      </c>
      <c r="BX5" s="66" t="s">
        <v>91</v>
      </c>
      <c r="BY5" s="66" t="s">
        <v>92</v>
      </c>
      <c r="BZ5" s="66" t="s">
        <v>93</v>
      </c>
      <c r="CA5" s="66" t="s">
        <v>89</v>
      </c>
      <c r="CB5" s="66" t="s">
        <v>83</v>
      </c>
      <c r="CC5" s="66" t="s">
        <v>84</v>
      </c>
      <c r="CD5" s="66" t="s">
        <v>85</v>
      </c>
      <c r="CE5" s="66" t="s">
        <v>86</v>
      </c>
      <c r="CF5" s="66" t="s">
        <v>87</v>
      </c>
      <c r="CG5" s="66" t="s">
        <v>88</v>
      </c>
      <c r="CH5" s="66" t="s">
        <v>90</v>
      </c>
      <c r="CI5" s="66" t="s">
        <v>91</v>
      </c>
      <c r="CJ5" s="66" t="s">
        <v>92</v>
      </c>
      <c r="CK5" s="66" t="s">
        <v>93</v>
      </c>
      <c r="CL5" s="66" t="s">
        <v>89</v>
      </c>
      <c r="CM5" s="66" t="s">
        <v>83</v>
      </c>
      <c r="CN5" s="66" t="s">
        <v>84</v>
      </c>
      <c r="CO5" s="66" t="s">
        <v>85</v>
      </c>
      <c r="CP5" s="66" t="s">
        <v>86</v>
      </c>
      <c r="CQ5" s="66" t="s">
        <v>87</v>
      </c>
      <c r="CR5" s="66" t="s">
        <v>88</v>
      </c>
      <c r="CS5" s="66" t="s">
        <v>90</v>
      </c>
      <c r="CT5" s="66" t="s">
        <v>91</v>
      </c>
      <c r="CU5" s="66" t="s">
        <v>92</v>
      </c>
      <c r="CV5" s="66" t="s">
        <v>93</v>
      </c>
      <c r="CW5" s="66" t="s">
        <v>89</v>
      </c>
      <c r="CX5" s="66" t="s">
        <v>83</v>
      </c>
      <c r="CY5" s="66" t="s">
        <v>84</v>
      </c>
      <c r="CZ5" s="66" t="s">
        <v>85</v>
      </c>
      <c r="DA5" s="66" t="s">
        <v>86</v>
      </c>
      <c r="DB5" s="66" t="s">
        <v>87</v>
      </c>
      <c r="DC5" s="66" t="s">
        <v>88</v>
      </c>
      <c r="DD5" s="66" t="s">
        <v>90</v>
      </c>
      <c r="DE5" s="66" t="s">
        <v>91</v>
      </c>
      <c r="DF5" s="66" t="s">
        <v>92</v>
      </c>
      <c r="DG5" s="66" t="s">
        <v>93</v>
      </c>
      <c r="DH5" s="66" t="s">
        <v>89</v>
      </c>
      <c r="DI5" s="66" t="s">
        <v>83</v>
      </c>
      <c r="DJ5" s="66" t="s">
        <v>84</v>
      </c>
      <c r="DK5" s="66" t="s">
        <v>85</v>
      </c>
      <c r="DL5" s="66" t="s">
        <v>86</v>
      </c>
      <c r="DM5" s="66" t="s">
        <v>87</v>
      </c>
      <c r="DN5" s="66" t="s">
        <v>88</v>
      </c>
      <c r="DO5" s="66" t="s">
        <v>90</v>
      </c>
      <c r="DP5" s="66" t="s">
        <v>91</v>
      </c>
      <c r="DQ5" s="66" t="s">
        <v>92</v>
      </c>
      <c r="DR5" s="66" t="s">
        <v>93</v>
      </c>
      <c r="DS5" s="66" t="s">
        <v>89</v>
      </c>
      <c r="DT5" s="66" t="s">
        <v>83</v>
      </c>
      <c r="DU5" s="66" t="s">
        <v>84</v>
      </c>
      <c r="DV5" s="66" t="s">
        <v>85</v>
      </c>
      <c r="DW5" s="66" t="s">
        <v>86</v>
      </c>
      <c r="DX5" s="66" t="s">
        <v>87</v>
      </c>
      <c r="DY5" s="66" t="s">
        <v>88</v>
      </c>
      <c r="DZ5" s="66" t="s">
        <v>90</v>
      </c>
      <c r="EA5" s="66" t="s">
        <v>91</v>
      </c>
      <c r="EB5" s="66" t="s">
        <v>92</v>
      </c>
      <c r="EC5" s="66" t="s">
        <v>93</v>
      </c>
      <c r="ED5" s="66" t="s">
        <v>89</v>
      </c>
      <c r="EE5" s="66" t="s">
        <v>83</v>
      </c>
      <c r="EF5" s="66" t="s">
        <v>84</v>
      </c>
      <c r="EG5" s="66" t="s">
        <v>85</v>
      </c>
      <c r="EH5" s="66" t="s">
        <v>86</v>
      </c>
      <c r="EI5" s="66" t="s">
        <v>87</v>
      </c>
      <c r="EJ5" s="66" t="s">
        <v>88</v>
      </c>
      <c r="EK5" s="66" t="s">
        <v>90</v>
      </c>
      <c r="EL5" s="66" t="s">
        <v>91</v>
      </c>
      <c r="EM5" s="66" t="s">
        <v>92</v>
      </c>
      <c r="EN5" s="66" t="s">
        <v>93</v>
      </c>
      <c r="EO5" s="66" t="s">
        <v>89</v>
      </c>
    </row>
    <row r="6" spans="1:148" s="55" customFormat="1">
      <c r="A6" s="56" t="s">
        <v>94</v>
      </c>
      <c r="B6" s="61">
        <f t="shared" ref="B6:X6" si="1">B7</f>
        <v>2024</v>
      </c>
      <c r="C6" s="61">
        <f t="shared" si="1"/>
        <v>152048</v>
      </c>
      <c r="D6" s="61">
        <f t="shared" si="1"/>
        <v>46</v>
      </c>
      <c r="E6" s="61">
        <f t="shared" si="1"/>
        <v>17</v>
      </c>
      <c r="F6" s="61">
        <f t="shared" si="1"/>
        <v>5</v>
      </c>
      <c r="G6" s="61">
        <f t="shared" si="1"/>
        <v>0</v>
      </c>
      <c r="H6" s="61" t="str">
        <f t="shared" si="1"/>
        <v>新潟県　三条市</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56.05</v>
      </c>
      <c r="P6" s="69">
        <f t="shared" si="1"/>
        <v>8.6199999999999992</v>
      </c>
      <c r="Q6" s="69">
        <f t="shared" si="1"/>
        <v>95.57</v>
      </c>
      <c r="R6" s="69">
        <f t="shared" si="1"/>
        <v>3795</v>
      </c>
      <c r="S6" s="69">
        <f t="shared" si="1"/>
        <v>91178</v>
      </c>
      <c r="T6" s="69">
        <f t="shared" si="1"/>
        <v>431.97</v>
      </c>
      <c r="U6" s="69">
        <f t="shared" si="1"/>
        <v>211.07</v>
      </c>
      <c r="V6" s="69">
        <f t="shared" si="1"/>
        <v>7921</v>
      </c>
      <c r="W6" s="69">
        <f t="shared" si="1"/>
        <v>6.29</v>
      </c>
      <c r="X6" s="69">
        <f t="shared" si="1"/>
        <v>1259.3</v>
      </c>
      <c r="Y6" s="77">
        <f t="shared" ref="Y6:AH6" si="2">IF(Y7="",NA(),Y7)</f>
        <v>107.9</v>
      </c>
      <c r="Z6" s="77">
        <f t="shared" si="2"/>
        <v>101.56</v>
      </c>
      <c r="AA6" s="77">
        <f t="shared" si="2"/>
        <v>99.91</v>
      </c>
      <c r="AB6" s="77">
        <f t="shared" si="2"/>
        <v>100.04</v>
      </c>
      <c r="AC6" s="77">
        <f t="shared" si="2"/>
        <v>100.1</v>
      </c>
      <c r="AD6" s="77">
        <f t="shared" si="2"/>
        <v>106.37</v>
      </c>
      <c r="AE6" s="77">
        <f t="shared" si="2"/>
        <v>106.07</v>
      </c>
      <c r="AF6" s="77">
        <f t="shared" si="2"/>
        <v>105.5</v>
      </c>
      <c r="AG6" s="77">
        <f t="shared" si="2"/>
        <v>106.35</v>
      </c>
      <c r="AH6" s="77">
        <f t="shared" si="2"/>
        <v>106.62</v>
      </c>
      <c r="AI6" s="69" t="str">
        <f>IF(AI7="","",IF(AI7="-","【-】","【"&amp;SUBSTITUTE(TEXT(AI7,"#,##0.00"),"-","△")&amp;"】"))</f>
        <v>【104.30】</v>
      </c>
      <c r="AJ6" s="69">
        <f t="shared" ref="AJ6:AS6" si="3">IF(AJ7="",NA(),AJ7)</f>
        <v>0</v>
      </c>
      <c r="AK6" s="69">
        <f t="shared" si="3"/>
        <v>0</v>
      </c>
      <c r="AL6" s="69">
        <f t="shared" si="3"/>
        <v>0</v>
      </c>
      <c r="AM6" s="69">
        <f t="shared" si="3"/>
        <v>0</v>
      </c>
      <c r="AN6" s="69">
        <f t="shared" si="3"/>
        <v>0</v>
      </c>
      <c r="AO6" s="77">
        <f t="shared" si="3"/>
        <v>139.02000000000001</v>
      </c>
      <c r="AP6" s="77">
        <f t="shared" si="3"/>
        <v>132.04</v>
      </c>
      <c r="AQ6" s="77">
        <f t="shared" si="3"/>
        <v>145.43</v>
      </c>
      <c r="AR6" s="77">
        <f t="shared" si="3"/>
        <v>129.88999999999999</v>
      </c>
      <c r="AS6" s="77">
        <f t="shared" si="3"/>
        <v>107.99</v>
      </c>
      <c r="AT6" s="69" t="str">
        <f>IF(AT7="","",IF(AT7="-","【-】","【"&amp;SUBSTITUTE(TEXT(AT7,"#,##0.00"),"-","△")&amp;"】"))</f>
        <v>【102.74】</v>
      </c>
      <c r="AU6" s="77">
        <f t="shared" ref="AU6:BD6" si="4">IF(AU7="",NA(),AU7)</f>
        <v>19.989999999999998</v>
      </c>
      <c r="AV6" s="77">
        <f t="shared" si="4"/>
        <v>27.21</v>
      </c>
      <c r="AW6" s="77">
        <f t="shared" si="4"/>
        <v>27.4</v>
      </c>
      <c r="AX6" s="77">
        <f t="shared" si="4"/>
        <v>23.24</v>
      </c>
      <c r="AY6" s="77">
        <f t="shared" si="4"/>
        <v>22.14</v>
      </c>
      <c r="AZ6" s="77">
        <f t="shared" si="4"/>
        <v>29.13</v>
      </c>
      <c r="BA6" s="77">
        <f t="shared" si="4"/>
        <v>35.69</v>
      </c>
      <c r="BB6" s="77">
        <f t="shared" si="4"/>
        <v>38.4</v>
      </c>
      <c r="BC6" s="77">
        <f t="shared" si="4"/>
        <v>44.04</v>
      </c>
      <c r="BD6" s="77">
        <f t="shared" si="4"/>
        <v>58.25</v>
      </c>
      <c r="BE6" s="69" t="str">
        <f>IF(BE7="","",IF(BE7="-","【-】","【"&amp;SUBSTITUTE(TEXT(BE7,"#,##0.00"),"-","△")&amp;"】"))</f>
        <v>【47.19】</v>
      </c>
      <c r="BF6" s="77">
        <f t="shared" ref="BF6:BO6" si="5">IF(BF7="",NA(),BF7)</f>
        <v>1327.24</v>
      </c>
      <c r="BG6" s="77">
        <f t="shared" si="5"/>
        <v>1942.63</v>
      </c>
      <c r="BH6" s="77">
        <f t="shared" si="5"/>
        <v>2891.55</v>
      </c>
      <c r="BI6" s="77">
        <f t="shared" si="5"/>
        <v>751.13</v>
      </c>
      <c r="BJ6" s="77">
        <f t="shared" si="5"/>
        <v>795.35</v>
      </c>
      <c r="BK6" s="77">
        <f t="shared" si="5"/>
        <v>867.83</v>
      </c>
      <c r="BL6" s="77">
        <f t="shared" si="5"/>
        <v>791.76</v>
      </c>
      <c r="BM6" s="77">
        <f t="shared" si="5"/>
        <v>900.82</v>
      </c>
      <c r="BN6" s="77">
        <f t="shared" si="5"/>
        <v>839.21</v>
      </c>
      <c r="BO6" s="77">
        <f t="shared" si="5"/>
        <v>791.46</v>
      </c>
      <c r="BP6" s="69" t="str">
        <f>IF(BP7="","",IF(BP7="-","【-】","【"&amp;SUBSTITUTE(TEXT(BP7,"#,##0.00"),"-","△")&amp;"】"))</f>
        <v>【798.10】</v>
      </c>
      <c r="BQ6" s="77">
        <f t="shared" ref="BQ6:BZ6" si="6">IF(BQ7="",NA(),BQ7)</f>
        <v>70.41</v>
      </c>
      <c r="BR6" s="77">
        <f t="shared" si="6"/>
        <v>85.25</v>
      </c>
      <c r="BS6" s="77">
        <f t="shared" si="6"/>
        <v>94.15</v>
      </c>
      <c r="BT6" s="77">
        <f t="shared" si="6"/>
        <v>100.49</v>
      </c>
      <c r="BU6" s="77">
        <f t="shared" si="6"/>
        <v>91.97</v>
      </c>
      <c r="BV6" s="77">
        <f t="shared" si="6"/>
        <v>57.08</v>
      </c>
      <c r="BW6" s="77">
        <f t="shared" si="6"/>
        <v>56.26</v>
      </c>
      <c r="BX6" s="77">
        <f t="shared" si="6"/>
        <v>52.94</v>
      </c>
      <c r="BY6" s="77">
        <f t="shared" si="6"/>
        <v>52.05</v>
      </c>
      <c r="BZ6" s="77">
        <f t="shared" si="6"/>
        <v>47.96</v>
      </c>
      <c r="CA6" s="69" t="str">
        <f>IF(CA7="","",IF(CA7="-","【-】","【"&amp;SUBSTITUTE(TEXT(CA7,"#,##0.00"),"-","△")&amp;"】"))</f>
        <v>【54.51】</v>
      </c>
      <c r="CB6" s="77">
        <f t="shared" ref="CB6:CK6" si="7">IF(CB7="",NA(),CB7)</f>
        <v>261.95</v>
      </c>
      <c r="CC6" s="77">
        <f t="shared" si="7"/>
        <v>216.22</v>
      </c>
      <c r="CD6" s="77">
        <f t="shared" si="7"/>
        <v>195.79</v>
      </c>
      <c r="CE6" s="77">
        <f t="shared" si="7"/>
        <v>183.4</v>
      </c>
      <c r="CF6" s="77">
        <f t="shared" si="7"/>
        <v>201.04</v>
      </c>
      <c r="CG6" s="77">
        <f t="shared" si="7"/>
        <v>274.99</v>
      </c>
      <c r="CH6" s="77">
        <f t="shared" si="7"/>
        <v>282.08999999999997</v>
      </c>
      <c r="CI6" s="77">
        <f t="shared" si="7"/>
        <v>303.27999999999997</v>
      </c>
      <c r="CJ6" s="77">
        <f t="shared" si="7"/>
        <v>301.86</v>
      </c>
      <c r="CK6" s="77">
        <f t="shared" si="7"/>
        <v>325.85000000000002</v>
      </c>
      <c r="CL6" s="69" t="str">
        <f>IF(CL7="","",IF(CL7="-","【-】","【"&amp;SUBSTITUTE(TEXT(CL7,"#,##0.00"),"-","△")&amp;"】"))</f>
        <v>【286.33】</v>
      </c>
      <c r="CM6" s="77">
        <f t="shared" ref="CM6:CV6" si="8">IF(CM7="",NA(),CM7)</f>
        <v>34.54</v>
      </c>
      <c r="CN6" s="77">
        <f t="shared" si="8"/>
        <v>35.119999999999997</v>
      </c>
      <c r="CO6" s="77">
        <f t="shared" si="8"/>
        <v>35.24</v>
      </c>
      <c r="CP6" s="77">
        <f t="shared" si="8"/>
        <v>34.81</v>
      </c>
      <c r="CQ6" s="77">
        <f t="shared" si="8"/>
        <v>35.020000000000003</v>
      </c>
      <c r="CR6" s="77">
        <f t="shared" si="8"/>
        <v>54.83</v>
      </c>
      <c r="CS6" s="77">
        <f t="shared" si="8"/>
        <v>66.53</v>
      </c>
      <c r="CT6" s="77">
        <f t="shared" si="8"/>
        <v>52.35</v>
      </c>
      <c r="CU6" s="77">
        <f t="shared" si="8"/>
        <v>46.25</v>
      </c>
      <c r="CV6" s="77">
        <f t="shared" si="8"/>
        <v>45.32</v>
      </c>
      <c r="CW6" s="69" t="str">
        <f>IF(CW7="","",IF(CW7="-","【-】","【"&amp;SUBSTITUTE(TEXT(CW7,"#,##0.00"),"-","△")&amp;"】"))</f>
        <v>【49.92】</v>
      </c>
      <c r="CX6" s="77">
        <f t="shared" ref="CX6:DG6" si="9">IF(CX7="",NA(),CX7)</f>
        <v>75.459999999999994</v>
      </c>
      <c r="CY6" s="77">
        <f t="shared" si="9"/>
        <v>76.44</v>
      </c>
      <c r="CZ6" s="77">
        <f t="shared" si="9"/>
        <v>77.14</v>
      </c>
      <c r="DA6" s="77">
        <f t="shared" si="9"/>
        <v>78.11</v>
      </c>
      <c r="DB6" s="77">
        <f t="shared" si="9"/>
        <v>78.27</v>
      </c>
      <c r="DC6" s="77">
        <f t="shared" si="9"/>
        <v>84.7</v>
      </c>
      <c r="DD6" s="77">
        <f t="shared" si="9"/>
        <v>84.67</v>
      </c>
      <c r="DE6" s="77">
        <f t="shared" si="9"/>
        <v>84.39</v>
      </c>
      <c r="DF6" s="77">
        <f t="shared" si="9"/>
        <v>83.96</v>
      </c>
      <c r="DG6" s="77">
        <f t="shared" si="9"/>
        <v>83.54</v>
      </c>
      <c r="DH6" s="69" t="str">
        <f>IF(DH7="","",IF(DH7="-","【-】","【"&amp;SUBSTITUTE(TEXT(DH7,"#,##0.00"),"-","△")&amp;"】"))</f>
        <v>【87.80】</v>
      </c>
      <c r="DI6" s="77">
        <f t="shared" ref="DI6:DR6" si="10">IF(DI7="",NA(),DI7)</f>
        <v>3.82</v>
      </c>
      <c r="DJ6" s="77">
        <f t="shared" si="10"/>
        <v>6.29</v>
      </c>
      <c r="DK6" s="77">
        <f t="shared" si="10"/>
        <v>9.36</v>
      </c>
      <c r="DL6" s="77">
        <f t="shared" si="10"/>
        <v>11.82</v>
      </c>
      <c r="DM6" s="77">
        <f t="shared" si="10"/>
        <v>13.99</v>
      </c>
      <c r="DN6" s="77">
        <f t="shared" si="10"/>
        <v>20.34</v>
      </c>
      <c r="DO6" s="77">
        <f t="shared" si="10"/>
        <v>21.85</v>
      </c>
      <c r="DP6" s="77">
        <f t="shared" si="10"/>
        <v>25.19</v>
      </c>
      <c r="DQ6" s="77">
        <f t="shared" si="10"/>
        <v>25.46</v>
      </c>
      <c r="DR6" s="77">
        <f t="shared" si="10"/>
        <v>24.53</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77">
        <f t="shared" si="11"/>
        <v>0.19</v>
      </c>
      <c r="EC6" s="69">
        <f t="shared" si="11"/>
        <v>0</v>
      </c>
      <c r="ED6" s="69" t="str">
        <f>IF(ED7="","",IF(ED7="-","【-】","【"&amp;SUBSTITUTE(TEXT(ED7,"#,##0.00"),"-","△")&amp;"】"))</f>
        <v>【0.03】</v>
      </c>
      <c r="EE6" s="69">
        <f t="shared" ref="EE6:EN6" si="12">IF(EE7="",NA(),EE7)</f>
        <v>0</v>
      </c>
      <c r="EF6" s="69">
        <f t="shared" si="12"/>
        <v>0</v>
      </c>
      <c r="EG6" s="69">
        <f t="shared" si="12"/>
        <v>0</v>
      </c>
      <c r="EH6" s="69">
        <f t="shared" si="12"/>
        <v>0</v>
      </c>
      <c r="EI6" s="69">
        <f t="shared" si="12"/>
        <v>0</v>
      </c>
      <c r="EJ6" s="77">
        <f t="shared" si="12"/>
        <v>0.25</v>
      </c>
      <c r="EK6" s="77">
        <f t="shared" si="12"/>
        <v>5.e-002</v>
      </c>
      <c r="EL6" s="77">
        <f t="shared" si="12"/>
        <v>3.e-002</v>
      </c>
      <c r="EM6" s="77">
        <f t="shared" si="12"/>
        <v>3.e-002</v>
      </c>
      <c r="EN6" s="77">
        <f t="shared" si="12"/>
        <v>3.e-002</v>
      </c>
      <c r="EO6" s="69" t="str">
        <f>IF(EO7="","",IF(EO7="-","【-】","【"&amp;SUBSTITUTE(TEXT(EO7,"#,##0.00"),"-","△")&amp;"】"))</f>
        <v>【0.02】</v>
      </c>
    </row>
    <row r="7" spans="1:148" s="55" customFormat="1">
      <c r="A7" s="56"/>
      <c r="B7" s="62">
        <v>2024</v>
      </c>
      <c r="C7" s="62">
        <v>152048</v>
      </c>
      <c r="D7" s="62">
        <v>46</v>
      </c>
      <c r="E7" s="62">
        <v>17</v>
      </c>
      <c r="F7" s="62">
        <v>5</v>
      </c>
      <c r="G7" s="62">
        <v>0</v>
      </c>
      <c r="H7" s="62" t="s">
        <v>95</v>
      </c>
      <c r="I7" s="62" t="s">
        <v>96</v>
      </c>
      <c r="J7" s="62" t="s">
        <v>97</v>
      </c>
      <c r="K7" s="62" t="s">
        <v>98</v>
      </c>
      <c r="L7" s="62" t="s">
        <v>99</v>
      </c>
      <c r="M7" s="62" t="s">
        <v>100</v>
      </c>
      <c r="N7" s="70" t="s">
        <v>101</v>
      </c>
      <c r="O7" s="70">
        <v>56.05</v>
      </c>
      <c r="P7" s="70">
        <v>8.6199999999999992</v>
      </c>
      <c r="Q7" s="70">
        <v>95.57</v>
      </c>
      <c r="R7" s="70">
        <v>3795</v>
      </c>
      <c r="S7" s="70">
        <v>91178</v>
      </c>
      <c r="T7" s="70">
        <v>431.97</v>
      </c>
      <c r="U7" s="70">
        <v>211.07</v>
      </c>
      <c r="V7" s="70">
        <v>7921</v>
      </c>
      <c r="W7" s="70">
        <v>6.29</v>
      </c>
      <c r="X7" s="70">
        <v>1259.3</v>
      </c>
      <c r="Y7" s="70">
        <v>107.9</v>
      </c>
      <c r="Z7" s="70">
        <v>101.56</v>
      </c>
      <c r="AA7" s="70">
        <v>99.91</v>
      </c>
      <c r="AB7" s="70">
        <v>100.04</v>
      </c>
      <c r="AC7" s="70">
        <v>100.1</v>
      </c>
      <c r="AD7" s="70">
        <v>106.37</v>
      </c>
      <c r="AE7" s="70">
        <v>106.07</v>
      </c>
      <c r="AF7" s="70">
        <v>105.5</v>
      </c>
      <c r="AG7" s="70">
        <v>106.35</v>
      </c>
      <c r="AH7" s="70">
        <v>106.62</v>
      </c>
      <c r="AI7" s="70">
        <v>104.3</v>
      </c>
      <c r="AJ7" s="70">
        <v>0</v>
      </c>
      <c r="AK7" s="70">
        <v>0</v>
      </c>
      <c r="AL7" s="70">
        <v>0</v>
      </c>
      <c r="AM7" s="70">
        <v>0</v>
      </c>
      <c r="AN7" s="70">
        <v>0</v>
      </c>
      <c r="AO7" s="70">
        <v>139.02000000000001</v>
      </c>
      <c r="AP7" s="70">
        <v>132.04</v>
      </c>
      <c r="AQ7" s="70">
        <v>145.43</v>
      </c>
      <c r="AR7" s="70">
        <v>129.88999999999999</v>
      </c>
      <c r="AS7" s="70">
        <v>107.99</v>
      </c>
      <c r="AT7" s="70">
        <v>102.74</v>
      </c>
      <c r="AU7" s="70">
        <v>19.989999999999998</v>
      </c>
      <c r="AV7" s="70">
        <v>27.21</v>
      </c>
      <c r="AW7" s="70">
        <v>27.4</v>
      </c>
      <c r="AX7" s="70">
        <v>23.24</v>
      </c>
      <c r="AY7" s="70">
        <v>22.14</v>
      </c>
      <c r="AZ7" s="70">
        <v>29.13</v>
      </c>
      <c r="BA7" s="70">
        <v>35.69</v>
      </c>
      <c r="BB7" s="70">
        <v>38.4</v>
      </c>
      <c r="BC7" s="70">
        <v>44.04</v>
      </c>
      <c r="BD7" s="70">
        <v>58.25</v>
      </c>
      <c r="BE7" s="70">
        <v>47.19</v>
      </c>
      <c r="BF7" s="70">
        <v>1327.24</v>
      </c>
      <c r="BG7" s="70">
        <v>1942.63</v>
      </c>
      <c r="BH7" s="70">
        <v>2891.55</v>
      </c>
      <c r="BI7" s="70">
        <v>751.13</v>
      </c>
      <c r="BJ7" s="70">
        <v>795.35</v>
      </c>
      <c r="BK7" s="70">
        <v>867.83</v>
      </c>
      <c r="BL7" s="70">
        <v>791.76</v>
      </c>
      <c r="BM7" s="70">
        <v>900.82</v>
      </c>
      <c r="BN7" s="70">
        <v>839.21</v>
      </c>
      <c r="BO7" s="70">
        <v>791.46</v>
      </c>
      <c r="BP7" s="70">
        <v>798.1</v>
      </c>
      <c r="BQ7" s="70">
        <v>70.41</v>
      </c>
      <c r="BR7" s="70">
        <v>85.25</v>
      </c>
      <c r="BS7" s="70">
        <v>94.15</v>
      </c>
      <c r="BT7" s="70">
        <v>100.49</v>
      </c>
      <c r="BU7" s="70">
        <v>91.97</v>
      </c>
      <c r="BV7" s="70">
        <v>57.08</v>
      </c>
      <c r="BW7" s="70">
        <v>56.26</v>
      </c>
      <c r="BX7" s="70">
        <v>52.94</v>
      </c>
      <c r="BY7" s="70">
        <v>52.05</v>
      </c>
      <c r="BZ7" s="70">
        <v>47.96</v>
      </c>
      <c r="CA7" s="70">
        <v>54.51</v>
      </c>
      <c r="CB7" s="70">
        <v>261.95</v>
      </c>
      <c r="CC7" s="70">
        <v>216.22</v>
      </c>
      <c r="CD7" s="70">
        <v>195.79</v>
      </c>
      <c r="CE7" s="70">
        <v>183.4</v>
      </c>
      <c r="CF7" s="70">
        <v>201.04</v>
      </c>
      <c r="CG7" s="70">
        <v>274.99</v>
      </c>
      <c r="CH7" s="70">
        <v>282.08999999999997</v>
      </c>
      <c r="CI7" s="70">
        <v>303.27999999999997</v>
      </c>
      <c r="CJ7" s="70">
        <v>301.86</v>
      </c>
      <c r="CK7" s="70">
        <v>325.85000000000002</v>
      </c>
      <c r="CL7" s="70">
        <v>286.33</v>
      </c>
      <c r="CM7" s="70">
        <v>34.54</v>
      </c>
      <c r="CN7" s="70">
        <v>35.119999999999997</v>
      </c>
      <c r="CO7" s="70">
        <v>35.24</v>
      </c>
      <c r="CP7" s="70">
        <v>34.81</v>
      </c>
      <c r="CQ7" s="70">
        <v>35.020000000000003</v>
      </c>
      <c r="CR7" s="70">
        <v>54.83</v>
      </c>
      <c r="CS7" s="70">
        <v>66.53</v>
      </c>
      <c r="CT7" s="70">
        <v>52.35</v>
      </c>
      <c r="CU7" s="70">
        <v>46.25</v>
      </c>
      <c r="CV7" s="70">
        <v>45.32</v>
      </c>
      <c r="CW7" s="70">
        <v>49.92</v>
      </c>
      <c r="CX7" s="70">
        <v>75.459999999999994</v>
      </c>
      <c r="CY7" s="70">
        <v>76.44</v>
      </c>
      <c r="CZ7" s="70">
        <v>77.14</v>
      </c>
      <c r="DA7" s="70">
        <v>78.11</v>
      </c>
      <c r="DB7" s="70">
        <v>78.27</v>
      </c>
      <c r="DC7" s="70">
        <v>84.7</v>
      </c>
      <c r="DD7" s="70">
        <v>84.67</v>
      </c>
      <c r="DE7" s="70">
        <v>84.39</v>
      </c>
      <c r="DF7" s="70">
        <v>83.96</v>
      </c>
      <c r="DG7" s="70">
        <v>83.54</v>
      </c>
      <c r="DH7" s="70">
        <v>87.8</v>
      </c>
      <c r="DI7" s="70">
        <v>3.82</v>
      </c>
      <c r="DJ7" s="70">
        <v>6.29</v>
      </c>
      <c r="DK7" s="70">
        <v>9.36</v>
      </c>
      <c r="DL7" s="70">
        <v>11.82</v>
      </c>
      <c r="DM7" s="70">
        <v>13.99</v>
      </c>
      <c r="DN7" s="70">
        <v>20.34</v>
      </c>
      <c r="DO7" s="70">
        <v>21.85</v>
      </c>
      <c r="DP7" s="70">
        <v>25.19</v>
      </c>
      <c r="DQ7" s="70">
        <v>25.46</v>
      </c>
      <c r="DR7" s="70">
        <v>24.53</v>
      </c>
      <c r="DS7" s="70">
        <v>28.46</v>
      </c>
      <c r="DT7" s="70">
        <v>0</v>
      </c>
      <c r="DU7" s="70">
        <v>0</v>
      </c>
      <c r="DV7" s="70">
        <v>0</v>
      </c>
      <c r="DW7" s="70">
        <v>0</v>
      </c>
      <c r="DX7" s="70">
        <v>0</v>
      </c>
      <c r="DY7" s="70">
        <v>0</v>
      </c>
      <c r="DZ7" s="70">
        <v>0</v>
      </c>
      <c r="EA7" s="70">
        <v>0</v>
      </c>
      <c r="EB7" s="70">
        <v>0.19</v>
      </c>
      <c r="EC7" s="70">
        <v>0</v>
      </c>
      <c r="ED7" s="70">
        <v>3.e-002</v>
      </c>
      <c r="EE7" s="70">
        <v>0</v>
      </c>
      <c r="EF7" s="70">
        <v>0</v>
      </c>
      <c r="EG7" s="70">
        <v>0</v>
      </c>
      <c r="EH7" s="70">
        <v>0</v>
      </c>
      <c r="EI7" s="70">
        <v>0</v>
      </c>
      <c r="EJ7" s="70">
        <v>0.25</v>
      </c>
      <c r="EK7" s="70">
        <v>5.e-002</v>
      </c>
      <c r="EL7" s="70">
        <v>3.e-002</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由貴</cp:lastModifiedBy>
  <dcterms:created xsi:type="dcterms:W3CDTF">2026-01-29T04:49:37Z</dcterms:created>
  <dcterms:modified xsi:type="dcterms:W3CDTF">2026-01-29T05:50:15Z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2026-01-29T05:50:15Z</vt:filetime>
  </property>
</Properties>
</file>