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&#65279;<?xml version="1.0" encoding="utf-8"?>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KA+vJNoqJh5djEZADZW1lgoeT6o5d4KccqnvHRNFjQIwmJH2w0NrOmunmFcTUzh/v/Da9YZQxb7SzLEc3sUPeg==" workbookSaltValue="Mqsmi/ikDy/E0iu5WRLZ8w==" workbookSpinCount="100000"/>
  <bookViews>
    <workbookView xWindow="0" yWindow="0" windowWidth="23040" windowHeight="9216"/>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<sst xmlns="http://schemas.openxmlformats.org/spreadsheetml/2006/main" xmlns:r="http://schemas.openxmlformats.org/officeDocument/2006/relationships" count="114" uniqueCount="114">
  <si>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</si>
  <si>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</si>
  <si>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</si>
  <si>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</si>
  <si>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</si>
  <si>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</si>
  <si>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</si>
  <si>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</si>
  <si>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</si>
  <si>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</si>
  <si>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</si>
  <si>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</si>
  <si>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</si>
  <si>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</si>
  <si>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</si>
  <si>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</si>
  <si>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</si>
  <si>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</si>
  <si>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</si>
  <si>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</si>
  <si>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</si>
  <si>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</si>
  <si>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</si>
  <si>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</si>
  <si>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</si>
  <si>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</si>
  <si>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</si>
  <si>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　繰入金に依存している現状から脱却するため、接続率向上に向けた対策を着実に進め、安定した使用料収入の確保を図る。
　また、人口減少や少子高齢化に伴う地域社会構造の変化に対応するため、農業集落排水事業の一部(帯織処理区及び福多処理区)を栄処理区へ統合(R8年度実施予定)するが、今後も徹底したコスト削減を図りつつ、持続可能な下水道事業運営を目指す。
　なお、当市では予算の弾力条項既定の適用や建設改良費予算の繰越手続の簡素化など予算執行の弾力化を図るとともに、ストックやコスト情報を明確にし、下水道事業会計の実態をこれまで以上に把握することを目的に令和２年度から財務会計部門において法適用事業(公営企業会計）へ移行している。</t>
  </si>
  <si>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</si>
  <si>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</si>
  <si>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</si>
  <si>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</si>
  <si>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</si>
  <si>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</si>
  <si>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</si>
  <si>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</si>
  <si>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</si>
  <si>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</si>
  <si>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</si>
  <si>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</si>
  <si>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</si>
  <si>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</si>
  <si>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</si>
  <si>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</si>
  <si>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</si>
  <si>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</si>
  <si>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</si>
  <si>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</si>
  <si>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</si>
  <si>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</si>
  <si>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</si>
  <si>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</si>
  <si>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</si>
  <si>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</si>
  <si>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</si>
  <si>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</si>
  <si>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</si>
  <si>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</si>
  <si>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</si>
  <si>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</si>
  <si>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</si>
  <si>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</si>
  <si>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</si>
  <si>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</si>
  <si>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</si>
  <si>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</si>
  <si>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</si>
  <si>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</si>
  <si>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</si>
  <si>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</si>
  <si>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</si>
  <si>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</si>
  <si>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</si>
  <si>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</si>
  <si>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</si>
  <si>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</si>
  <si>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</si>
  <si>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</si>
  <si>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</si>
  <si>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</si>
  <si>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</si>
  <si>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</si>
  <si>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</si>
  <si>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</si>
  <si>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</si>
  <si>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</si>
  <si>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</si>
  <si>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</si>
  <si>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</si>
  <si>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</si>
  <si>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</si>
  <si>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</si>
  <si>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</si>
  <si>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</si>
  <si>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</si>
  <si>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</si>
  <si>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</si>
  <si>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新潟県　三条市</t>
  </si>
  <si>
    <t>法適用</t>
  </si>
  <si>
    <t>下水道事業</t>
  </si>
  <si>
    <t>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</si>
  <si>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</si>
  <si>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</si>
  <si>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</si>
  <si>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</si>
  <si>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</si>
  <si>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</si>
  <si>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</si>
  <si>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</si>
  <si>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</si>
  <si>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</si>
  <si>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</si>
  <si>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本市の特定環境公共下水道事業は、栄処理区と下田処理区に分かれている。
　栄処理区は平成７年度、下田処理区は平成５年度に事業認可を受け、処理場建設工事、幹線工事、面整備を実施してきた。現在も両処理区とも整備を進めている途中であり、普及率は低い状況である。
　経営状況については、①経常収支比率100％を上回っているが、実態としては一般会計からの基準外繰入金により収支均衡が図られているため、経営状況は依然として厳しい状況である。
　③流動比率については、前年度より数値は改善したものの、経費に占める企業債償還の割合が依然として高く、償還のための財源を繰入金に依存していることから、類似団体平均値を下回っている。
　また、⑧水洗化率が低いことから、接続率向上に向けた対策に引き続き取り組むことで、使用料収入の確保を図る必要がある。</t>
  </si>
  <si>
    <t>　現在、整備を進めている状況であり、現時点では老朽化した施設はない状態である。しかし、類似団体と比較すると低いものの①有形固定資産減価償却率も年々上昇しており、今後の管渠老朽化に備えて、将来を見据えた計画的な老朽化対策が必要となる。</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</si>
</sst>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&#65279;<?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worksheet" Target="worksheets/sheet2.xml" />
  <Relationship Id="rId3" Type="http://schemas.openxmlformats.org/officeDocument/2006/relationships/externalLink" Target="externalLinks/externalLink1.xml" />
  <Relationship Id="rId4" Type="http://schemas.openxmlformats.org/officeDocument/2006/relationships/theme" Target="theme/theme1.xml" />
  <Relationship Id="rId5" Type="http://schemas.openxmlformats.org/officeDocument/2006/relationships/sharedStrings" Target="sharedStrings.xml" />
  <Relationship Id="rId6" Type="http://schemas.openxmlformats.org/officeDocument/2006/relationships/styles" Target="styles.xml" />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0.39</c:v>
                </c:pt>
                <c:pt idx="2">
                  <c:v>0.1</c:v>
                </c:pt>
                <c:pt idx="3">
                  <c:v>8.e-002</c:v>
                </c:pt>
                <c:pt idx="4">
                  <c:v>6.e-002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43.53</c:v>
                </c:pt>
                <c:pt idx="2">
                  <c:v>42.85</c:v>
                </c:pt>
                <c:pt idx="3">
                  <c:v>43.61</c:v>
                </c:pt>
                <c:pt idx="4">
                  <c:v>43.29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42.4</c:v>
                </c:pt>
                <c:pt idx="2">
                  <c:v>42.28</c:v>
                </c:pt>
                <c:pt idx="3">
                  <c:v>41.06</c:v>
                </c:pt>
                <c:pt idx="4">
                  <c:v>42.09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68.62</c:v>
                </c:pt>
                <c:pt idx="2">
                  <c:v>69.73</c:v>
                </c:pt>
                <c:pt idx="3">
                  <c:v>70.58</c:v>
                </c:pt>
                <c:pt idx="4">
                  <c:v>71.67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84.19</c:v>
                </c:pt>
                <c:pt idx="2">
                  <c:v>84.34</c:v>
                </c:pt>
                <c:pt idx="3">
                  <c:v>84.34</c:v>
                </c:pt>
                <c:pt idx="4">
                  <c:v>84.73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109.15</c:v>
                </c:pt>
                <c:pt idx="2">
                  <c:v>101.3</c:v>
                </c:pt>
                <c:pt idx="3">
                  <c:v>99.69</c:v>
                </c:pt>
                <c:pt idx="4">
                  <c:v>100.06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105.78</c:v>
                </c:pt>
                <c:pt idx="2">
                  <c:v>106.09</c:v>
                </c:pt>
                <c:pt idx="3">
                  <c:v>106.44</c:v>
                </c:pt>
                <c:pt idx="4">
                  <c:v>107.11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3.47</c:v>
                </c:pt>
                <c:pt idx="2">
                  <c:v>5.79</c:v>
                </c:pt>
                <c:pt idx="3">
                  <c:v>8.59</c:v>
                </c:pt>
                <c:pt idx="4">
                  <c:v>10.72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21.36</c:v>
                </c:pt>
                <c:pt idx="2">
                  <c:v>22.79</c:v>
                </c:pt>
                <c:pt idx="3">
                  <c:v>24.8</c:v>
                </c:pt>
                <c:pt idx="4">
                  <c:v>26.77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1.e-002</c:v>
                </c:pt>
                <c:pt idx="2">
                  <c:v>1.e-002</c:v>
                </c:pt>
                <c:pt idx="3">
                  <c:v>2.e-002</c:v>
                </c:pt>
                <c:pt idx="4">
                  <c:v>7.0000000000000007e-002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63.96</c:v>
                </c:pt>
                <c:pt idx="2">
                  <c:v>69.42</c:v>
                </c:pt>
                <c:pt idx="3">
                  <c:v>72.86</c:v>
                </c:pt>
                <c:pt idx="4">
                  <c:v>69.540000000000006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21.34</c:v>
                </c:pt>
                <c:pt idx="2">
                  <c:v>22.79</c:v>
                </c:pt>
                <c:pt idx="3">
                  <c:v>13.77</c:v>
                </c:pt>
                <c:pt idx="4">
                  <c:v>25.16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44.24</c:v>
                </c:pt>
                <c:pt idx="2">
                  <c:v>43.07</c:v>
                </c:pt>
                <c:pt idx="3">
                  <c:v>45.42</c:v>
                </c:pt>
                <c:pt idx="4">
                  <c:v>50.63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1742.58</c:v>
                </c:pt>
                <c:pt idx="2">
                  <c:v>904.78</c:v>
                </c:pt>
                <c:pt idx="3">
                  <c:v>614.87</c:v>
                </c:pt>
                <c:pt idx="4">
                  <c:v>835.39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1258.43</c:v>
                </c:pt>
                <c:pt idx="2">
                  <c:v>1163.75</c:v>
                </c:pt>
                <c:pt idx="3">
                  <c:v>1195.47</c:v>
                </c:pt>
                <c:pt idx="4">
                  <c:v>1168.69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78.959999999999994</c:v>
                </c:pt>
                <c:pt idx="2">
                  <c:v>85.35</c:v>
                </c:pt>
                <c:pt idx="3">
                  <c:v>76.73</c:v>
                </c:pt>
                <c:pt idx="4">
                  <c:v>85.4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73.36</c:v>
                </c:pt>
                <c:pt idx="2">
                  <c:v>72.599999999999994</c:v>
                </c:pt>
                <c:pt idx="3">
                  <c:v>69.430000000000007</c:v>
                </c:pt>
                <c:pt idx="4">
                  <c:v>70.709999999999994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233.95</c:v>
                </c:pt>
                <c:pt idx="2">
                  <c:v>217.59</c:v>
                </c:pt>
                <c:pt idx="3">
                  <c:v>242.49</c:v>
                </c:pt>
                <c:pt idx="4">
                  <c:v>218.15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224.88</c:v>
                </c:pt>
                <c:pt idx="2">
                  <c:v>228.64</c:v>
                </c:pt>
                <c:pt idx="3">
                  <c:v>239.46</c:v>
                </c:pt>
                <c:pt idx="4">
                  <c:v>233.15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&#65279;<?xml version="1.0" encoding="utf-8"?>
<Relationships xmlns="http://schemas.openxmlformats.org/package/2006/relationships">
  <Relationship Id="rId1" Type="http://schemas.openxmlformats.org/officeDocument/2006/relationships/chart" Target="../charts/chart1.xml" />
  <Relationship Id="rId2" Type="http://schemas.openxmlformats.org/officeDocument/2006/relationships/chart" Target="../charts/chart2.xml" />
  <Relationship Id="rId3" Type="http://schemas.openxmlformats.org/officeDocument/2006/relationships/chart" Target="../charts/chart3.xml" />
  <Relationship Id="rId4" Type="http://schemas.openxmlformats.org/officeDocument/2006/relationships/chart" Target="../charts/chart4.xml" />
  <Relationship Id="rId5" Type="http://schemas.openxmlformats.org/officeDocument/2006/relationships/chart" Target="../charts/chart5.xml" />
  <Relationship Id="rId6" Type="http://schemas.openxmlformats.org/officeDocument/2006/relationships/chart" Target="../charts/chart6.xml" />
  <Relationship Id="rId7" Type="http://schemas.openxmlformats.org/officeDocument/2006/relationships/chart" Target="../charts/chart7.xml" />
  <Relationship Id="rId8" Type="http://schemas.openxmlformats.org/officeDocument/2006/relationships/chart" Target="../charts/chart8.xml" />
  <Relationship Id="rId9" Type="http://schemas.openxmlformats.org/officeDocument/2006/relationships/chart" Target="../charts/chart9.xml" />
  <Relationship Id="rId10" Type="http://schemas.openxmlformats.org/officeDocument/2006/relationships/chart" Target="../charts/chart10.xml" />
  <Relationship Id="rId11" Type="http://schemas.openxmlformats.org/officeDocument/2006/relationships/chart" Target="../charts/chart11.xml" />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49580"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402455"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355330"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308205"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49580"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402455"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355330"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308205"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495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7200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9905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443605"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396480"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【65.73】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1349355"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【48.91】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5302230"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【1,156.82】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5302230"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【86.21】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1349355"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【43.28】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396480"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【215.73】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443605"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【75.33】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497705"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【29.62】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785350"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5038705"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【0.11】</a:t>
          </a:fld>
          <a:endParaRPr kumimoji="1" lang="ja-JP" altLang="en-US" sz="900">
            <a:latin typeface="ＭＳ ゴシック"/>
            <a:ea typeface="ＭＳ ゴシック"/>
          </a:endParaRPr>
        </a:p>
      </xdr:txBody>
    </xdr:sp>
    <xdr:clientData/>
  </xdr:twoCellAnchor>
</xdr:wsDr>
</file>

<file path=xl/externalLinks/_rels/externalLink1.xml.rels>&#65279;<?xml version="1.0" encoding="utf-8"?>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Relationships xmlns="http://schemas.openxmlformats.org/package/2006/relationships">
  <Relationship Id="rId1" Type="http://schemas.openxmlformats.org/officeDocument/2006/relationships/printerSettings" Target="../printerSettings/printerSettings1.bin" />
  <Relationship Id="rId2" Type="http://schemas.openxmlformats.org/officeDocument/2006/relationships/drawing" Target="../drawings/drawing1.xml" />
</Relationships>
</file>

<file path=xl/worksheets/_rels/sheet2.xml.rels>&#65279;<?xml version="1.0" encoding="utf-8"?>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40" zoomScaleNormal="40" workbookViewId="0">
      <selection activeCell="CY76" sqref="CY76"/>
    </sheetView>
  </sheetViews>
  <sheetFormatPr defaultColWidth="2.6640625" defaultRowHeight="13"/>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新潟県　三条市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17</v>
      </c>
      <c r="J7" s="5"/>
      <c r="K7" s="5"/>
      <c r="L7" s="5"/>
      <c r="M7" s="5"/>
      <c r="N7" s="5"/>
      <c r="O7" s="5"/>
      <c r="P7" s="5" t="s">
        <v>9</v>
      </c>
      <c r="Q7" s="5"/>
      <c r="R7" s="5"/>
      <c r="S7" s="5"/>
      <c r="T7" s="5"/>
      <c r="U7" s="5"/>
      <c r="V7" s="5"/>
      <c r="W7" s="5" t="s">
        <v>1</v>
      </c>
      <c r="X7" s="5"/>
      <c r="Y7" s="5"/>
      <c r="Z7" s="5"/>
      <c r="AA7" s="5"/>
      <c r="AB7" s="5"/>
      <c r="AC7" s="5"/>
      <c r="AD7" s="5" t="s">
        <v>8</v>
      </c>
      <c r="AE7" s="5"/>
      <c r="AF7" s="5"/>
      <c r="AG7" s="5"/>
      <c r="AH7" s="5"/>
      <c r="AI7" s="5"/>
      <c r="AJ7" s="5"/>
      <c r="AK7" s="3"/>
      <c r="AL7" s="5" t="s">
        <v>18</v>
      </c>
      <c r="AM7" s="5"/>
      <c r="AN7" s="5"/>
      <c r="AO7" s="5"/>
      <c r="AP7" s="5"/>
      <c r="AQ7" s="5"/>
      <c r="AR7" s="5"/>
      <c r="AS7" s="5"/>
      <c r="AT7" s="5" t="s">
        <v>14</v>
      </c>
      <c r="AU7" s="5"/>
      <c r="AV7" s="5"/>
      <c r="AW7" s="5"/>
      <c r="AX7" s="5"/>
      <c r="AY7" s="5"/>
      <c r="AZ7" s="5"/>
      <c r="BA7" s="5"/>
      <c r="BB7" s="5" t="s">
        <v>19</v>
      </c>
      <c r="BC7" s="5"/>
      <c r="BD7" s="5"/>
      <c r="BE7" s="5"/>
      <c r="BF7" s="5"/>
      <c r="BG7" s="5"/>
      <c r="BH7" s="5"/>
      <c r="BI7" s="5"/>
      <c r="BJ7" s="3"/>
      <c r="BK7" s="3"/>
      <c r="BL7" s="26" t="s">
        <v>20</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0" t="str">
        <f>データ!$M$6</f>
        <v>非設置</v>
      </c>
      <c r="AE8" s="20"/>
      <c r="AF8" s="20"/>
      <c r="AG8" s="20"/>
      <c r="AH8" s="20"/>
      <c r="AI8" s="20"/>
      <c r="AJ8" s="20"/>
      <c r="AK8" s="3"/>
      <c r="AL8" s="21">
        <f>データ!S6</f>
        <v>92359</v>
      </c>
      <c r="AM8" s="21"/>
      <c r="AN8" s="21"/>
      <c r="AO8" s="21"/>
      <c r="AP8" s="21"/>
      <c r="AQ8" s="21"/>
      <c r="AR8" s="21"/>
      <c r="AS8" s="21"/>
      <c r="AT8" s="7">
        <f>データ!T6</f>
        <v>431.97</v>
      </c>
      <c r="AU8" s="7"/>
      <c r="AV8" s="7"/>
      <c r="AW8" s="7"/>
      <c r="AX8" s="7"/>
      <c r="AY8" s="7"/>
      <c r="AZ8" s="7"/>
      <c r="BA8" s="7"/>
      <c r="BB8" s="7">
        <f>データ!U6</f>
        <v>213.81</v>
      </c>
      <c r="BC8" s="7"/>
      <c r="BD8" s="7"/>
      <c r="BE8" s="7"/>
      <c r="BF8" s="7"/>
      <c r="BG8" s="7"/>
      <c r="BH8" s="7"/>
      <c r="BI8" s="7"/>
      <c r="BJ8" s="3"/>
      <c r="BK8" s="3"/>
      <c r="BL8" s="27" t="s">
        <v>16</v>
      </c>
      <c r="BM8" s="37"/>
      <c r="BN8" s="44" t="s">
        <v>22</v>
      </c>
      <c r="BO8" s="44"/>
      <c r="BP8" s="44"/>
      <c r="BQ8" s="44"/>
      <c r="BR8" s="44"/>
      <c r="BS8" s="44"/>
      <c r="BT8" s="44"/>
      <c r="BU8" s="44"/>
      <c r="BV8" s="44"/>
      <c r="BW8" s="44"/>
      <c r="BX8" s="44"/>
      <c r="BY8" s="48"/>
    </row>
    <row r="9" spans="1:78" ht="18.75" customHeight="1">
      <c r="A9" s="2"/>
      <c r="B9" s="5" t="s">
        <v>24</v>
      </c>
      <c r="C9" s="5"/>
      <c r="D9" s="5"/>
      <c r="E9" s="5"/>
      <c r="F9" s="5"/>
      <c r="G9" s="5"/>
      <c r="H9" s="5"/>
      <c r="I9" s="5" t="s">
        <v>25</v>
      </c>
      <c r="J9" s="5"/>
      <c r="K9" s="5"/>
      <c r="L9" s="5"/>
      <c r="M9" s="5"/>
      <c r="N9" s="5"/>
      <c r="O9" s="5"/>
      <c r="P9" s="5" t="s">
        <v>28</v>
      </c>
      <c r="Q9" s="5"/>
      <c r="R9" s="5"/>
      <c r="S9" s="5"/>
      <c r="T9" s="5"/>
      <c r="U9" s="5"/>
      <c r="V9" s="5"/>
      <c r="W9" s="5" t="s">
        <v>29</v>
      </c>
      <c r="X9" s="5"/>
      <c r="Y9" s="5"/>
      <c r="Z9" s="5"/>
      <c r="AA9" s="5"/>
      <c r="AB9" s="5"/>
      <c r="AC9" s="5"/>
      <c r="AD9" s="5" t="s">
        <v>23</v>
      </c>
      <c r="AE9" s="5"/>
      <c r="AF9" s="5"/>
      <c r="AG9" s="5"/>
      <c r="AH9" s="5"/>
      <c r="AI9" s="5"/>
      <c r="AJ9" s="5"/>
      <c r="AK9" s="3"/>
      <c r="AL9" s="5" t="s">
        <v>32</v>
      </c>
      <c r="AM9" s="5"/>
      <c r="AN9" s="5"/>
      <c r="AO9" s="5"/>
      <c r="AP9" s="5"/>
      <c r="AQ9" s="5"/>
      <c r="AR9" s="5"/>
      <c r="AS9" s="5"/>
      <c r="AT9" s="5" t="s">
        <v>33</v>
      </c>
      <c r="AU9" s="5"/>
      <c r="AV9" s="5"/>
      <c r="AW9" s="5"/>
      <c r="AX9" s="5"/>
      <c r="AY9" s="5"/>
      <c r="AZ9" s="5"/>
      <c r="BA9" s="5"/>
      <c r="BB9" s="5" t="s">
        <v>5</v>
      </c>
      <c r="BC9" s="5"/>
      <c r="BD9" s="5"/>
      <c r="BE9" s="5"/>
      <c r="BF9" s="5"/>
      <c r="BG9" s="5"/>
      <c r="BH9" s="5"/>
      <c r="BI9" s="5"/>
      <c r="BJ9" s="3"/>
      <c r="BK9" s="3"/>
      <c r="BL9" s="28" t="s">
        <v>34</v>
      </c>
      <c r="BM9" s="38"/>
      <c r="BN9" s="45" t="s">
        <v>36</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48.87</v>
      </c>
      <c r="J10" s="7"/>
      <c r="K10" s="7"/>
      <c r="L10" s="7"/>
      <c r="M10" s="7"/>
      <c r="N10" s="7"/>
      <c r="O10" s="7"/>
      <c r="P10" s="7">
        <f>データ!P6</f>
        <v>6.77</v>
      </c>
      <c r="Q10" s="7"/>
      <c r="R10" s="7"/>
      <c r="S10" s="7"/>
      <c r="T10" s="7"/>
      <c r="U10" s="7"/>
      <c r="V10" s="7"/>
      <c r="W10" s="7">
        <f>データ!Q6</f>
        <v>94.88</v>
      </c>
      <c r="X10" s="7"/>
      <c r="Y10" s="7"/>
      <c r="Z10" s="7"/>
      <c r="AA10" s="7"/>
      <c r="AB10" s="7"/>
      <c r="AC10" s="7"/>
      <c r="AD10" s="21">
        <f>データ!R6</f>
        <v>3795</v>
      </c>
      <c r="AE10" s="21"/>
      <c r="AF10" s="21"/>
      <c r="AG10" s="21"/>
      <c r="AH10" s="21"/>
      <c r="AI10" s="21"/>
      <c r="AJ10" s="21"/>
      <c r="AK10" s="2"/>
      <c r="AL10" s="21">
        <f>データ!V6</f>
        <v>6220</v>
      </c>
      <c r="AM10" s="21"/>
      <c r="AN10" s="21"/>
      <c r="AO10" s="21"/>
      <c r="AP10" s="21"/>
      <c r="AQ10" s="21"/>
      <c r="AR10" s="21"/>
      <c r="AS10" s="21"/>
      <c r="AT10" s="7">
        <f>データ!W6</f>
        <v>3.8</v>
      </c>
      <c r="AU10" s="7"/>
      <c r="AV10" s="7"/>
      <c r="AW10" s="7"/>
      <c r="AX10" s="7"/>
      <c r="AY10" s="7"/>
      <c r="AZ10" s="7"/>
      <c r="BA10" s="7"/>
      <c r="BB10" s="7">
        <f>データ!X6</f>
        <v>1636.84</v>
      </c>
      <c r="BC10" s="7"/>
      <c r="BD10" s="7"/>
      <c r="BE10" s="7"/>
      <c r="BF10" s="7"/>
      <c r="BG10" s="7"/>
      <c r="BH10" s="7"/>
      <c r="BI10" s="7"/>
      <c r="BJ10" s="2"/>
      <c r="BK10" s="2"/>
      <c r="BL10" s="29" t="s">
        <v>37</v>
      </c>
      <c r="BM10" s="39"/>
      <c r="BN10" s="46" t="s">
        <v>38</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31</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112</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27</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46</v>
      </c>
      <c r="F84" s="12" t="s">
        <v>47</v>
      </c>
      <c r="G84" s="12" t="s">
        <v>48</v>
      </c>
      <c r="H84" s="12" t="s">
        <v>41</v>
      </c>
      <c r="I84" s="12" t="s">
        <v>11</v>
      </c>
      <c r="J84" s="12" t="s">
        <v>49</v>
      </c>
      <c r="K84" s="12" t="s">
        <v>50</v>
      </c>
      <c r="L84" s="12" t="s">
        <v>4</v>
      </c>
      <c r="M84" s="12" t="s">
        <v>35</v>
      </c>
      <c r="N84" s="12" t="s">
        <v>52</v>
      </c>
      <c r="O84" s="12" t="s">
        <v>54</v>
      </c>
    </row>
    <row r="85" spans="1:78" hidden="1">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y9XBPC4LSoVlP6FPWTNI6eoa9GEFolZI5oqJ1cVfrz6EKMi6Eygyj3ZRE6A9YNZVgSdKpQRc0HSqOw9fm8h9VQ==" saltValue="pkkz85c7TsJrBdFmV1vH/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55</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8">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21</v>
      </c>
      <c r="B3" s="58" t="s">
        <v>2</v>
      </c>
      <c r="C3" s="58" t="s">
        <v>58</v>
      </c>
      <c r="D3" s="58" t="s">
        <v>59</v>
      </c>
      <c r="E3" s="58" t="s">
        <v>7</v>
      </c>
      <c r="F3" s="58" t="s">
        <v>6</v>
      </c>
      <c r="G3" s="58" t="s">
        <v>26</v>
      </c>
      <c r="H3" s="64" t="s">
        <v>60</v>
      </c>
      <c r="I3" s="67"/>
      <c r="J3" s="67"/>
      <c r="K3" s="67"/>
      <c r="L3" s="67"/>
      <c r="M3" s="67"/>
      <c r="N3" s="67"/>
      <c r="O3" s="67"/>
      <c r="P3" s="67"/>
      <c r="Q3" s="67"/>
      <c r="R3" s="67"/>
      <c r="S3" s="67"/>
      <c r="T3" s="67"/>
      <c r="U3" s="67"/>
      <c r="V3" s="67"/>
      <c r="W3" s="67"/>
      <c r="X3" s="72"/>
      <c r="Y3" s="75"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13</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56" t="s">
        <v>61</v>
      </c>
      <c r="B4" s="59"/>
      <c r="C4" s="59"/>
      <c r="D4" s="59"/>
      <c r="E4" s="59"/>
      <c r="F4" s="59"/>
      <c r="G4" s="59"/>
      <c r="H4" s="65"/>
      <c r="I4" s="68"/>
      <c r="J4" s="68"/>
      <c r="K4" s="68"/>
      <c r="L4" s="68"/>
      <c r="M4" s="68"/>
      <c r="N4" s="68"/>
      <c r="O4" s="68"/>
      <c r="P4" s="68"/>
      <c r="Q4" s="68"/>
      <c r="R4" s="68"/>
      <c r="S4" s="68"/>
      <c r="T4" s="68"/>
      <c r="U4" s="68"/>
      <c r="V4" s="68"/>
      <c r="W4" s="68"/>
      <c r="X4" s="73"/>
      <c r="Y4" s="76" t="s">
        <v>51</v>
      </c>
      <c r="Z4" s="76"/>
      <c r="AA4" s="76"/>
      <c r="AB4" s="76"/>
      <c r="AC4" s="76"/>
      <c r="AD4" s="76"/>
      <c r="AE4" s="76"/>
      <c r="AF4" s="76"/>
      <c r="AG4" s="76"/>
      <c r="AH4" s="76"/>
      <c r="AI4" s="76"/>
      <c r="AJ4" s="76" t="s">
        <v>45</v>
      </c>
      <c r="AK4" s="76"/>
      <c r="AL4" s="76"/>
      <c r="AM4" s="76"/>
      <c r="AN4" s="76"/>
      <c r="AO4" s="76"/>
      <c r="AP4" s="76"/>
      <c r="AQ4" s="76"/>
      <c r="AR4" s="76"/>
      <c r="AS4" s="76"/>
      <c r="AT4" s="76"/>
      <c r="AU4" s="76" t="s">
        <v>30</v>
      </c>
      <c r="AV4" s="76"/>
      <c r="AW4" s="76"/>
      <c r="AX4" s="76"/>
      <c r="AY4" s="76"/>
      <c r="AZ4" s="76"/>
      <c r="BA4" s="76"/>
      <c r="BB4" s="76"/>
      <c r="BC4" s="76"/>
      <c r="BD4" s="76"/>
      <c r="BE4" s="76"/>
      <c r="BF4" s="76" t="s">
        <v>63</v>
      </c>
      <c r="BG4" s="76"/>
      <c r="BH4" s="76"/>
      <c r="BI4" s="76"/>
      <c r="BJ4" s="76"/>
      <c r="BK4" s="76"/>
      <c r="BL4" s="76"/>
      <c r="BM4" s="76"/>
      <c r="BN4" s="76"/>
      <c r="BO4" s="76"/>
      <c r="BP4" s="76"/>
      <c r="BQ4" s="76" t="s">
        <v>0</v>
      </c>
      <c r="BR4" s="76"/>
      <c r="BS4" s="76"/>
      <c r="BT4" s="76"/>
      <c r="BU4" s="76"/>
      <c r="BV4" s="76"/>
      <c r="BW4" s="76"/>
      <c r="BX4" s="76"/>
      <c r="BY4" s="76"/>
      <c r="BZ4" s="76"/>
      <c r="CA4" s="76"/>
      <c r="CB4" s="76" t="s">
        <v>62</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8">
      <c r="A5" s="56" t="s">
        <v>70</v>
      </c>
      <c r="B5" s="60"/>
      <c r="C5" s="60"/>
      <c r="D5" s="60"/>
      <c r="E5" s="60"/>
      <c r="F5" s="60"/>
      <c r="G5" s="60"/>
      <c r="H5" s="66" t="s">
        <v>57</v>
      </c>
      <c r="I5" s="66" t="s">
        <v>71</v>
      </c>
      <c r="J5" s="66" t="s">
        <v>72</v>
      </c>
      <c r="K5" s="66" t="s">
        <v>73</v>
      </c>
      <c r="L5" s="66" t="s">
        <v>74</v>
      </c>
      <c r="M5" s="66" t="s">
        <v>8</v>
      </c>
      <c r="N5" s="66" t="s">
        <v>75</v>
      </c>
      <c r="O5" s="66" t="s">
        <v>76</v>
      </c>
      <c r="P5" s="66" t="s">
        <v>77</v>
      </c>
      <c r="Q5" s="66" t="s">
        <v>78</v>
      </c>
      <c r="R5" s="66" t="s">
        <v>79</v>
      </c>
      <c r="S5" s="66" t="s">
        <v>80</v>
      </c>
      <c r="T5" s="66" t="s">
        <v>81</v>
      </c>
      <c r="U5" s="66" t="s">
        <v>64</v>
      </c>
      <c r="V5" s="66" t="s">
        <v>82</v>
      </c>
      <c r="W5" s="66" t="s">
        <v>83</v>
      </c>
      <c r="X5" s="66" t="s">
        <v>84</v>
      </c>
      <c r="Y5" s="66" t="s">
        <v>85</v>
      </c>
      <c r="Z5" s="66" t="s">
        <v>86</v>
      </c>
      <c r="AA5" s="66" t="s">
        <v>87</v>
      </c>
      <c r="AB5" s="66" t="s">
        <v>88</v>
      </c>
      <c r="AC5" s="66" t="s">
        <v>89</v>
      </c>
      <c r="AD5" s="66" t="s">
        <v>91</v>
      </c>
      <c r="AE5" s="66" t="s">
        <v>92</v>
      </c>
      <c r="AF5" s="66" t="s">
        <v>93</v>
      </c>
      <c r="AG5" s="66" t="s">
        <v>94</v>
      </c>
      <c r="AH5" s="66" t="s">
        <v>95</v>
      </c>
      <c r="AI5" s="66" t="s">
        <v>44</v>
      </c>
      <c r="AJ5" s="66" t="s">
        <v>85</v>
      </c>
      <c r="AK5" s="66" t="s">
        <v>86</v>
      </c>
      <c r="AL5" s="66" t="s">
        <v>87</v>
      </c>
      <c r="AM5" s="66" t="s">
        <v>88</v>
      </c>
      <c r="AN5" s="66" t="s">
        <v>89</v>
      </c>
      <c r="AO5" s="66" t="s">
        <v>91</v>
      </c>
      <c r="AP5" s="66" t="s">
        <v>92</v>
      </c>
      <c r="AQ5" s="66" t="s">
        <v>93</v>
      </c>
      <c r="AR5" s="66" t="s">
        <v>94</v>
      </c>
      <c r="AS5" s="66" t="s">
        <v>95</v>
      </c>
      <c r="AT5" s="66" t="s">
        <v>90</v>
      </c>
      <c r="AU5" s="66" t="s">
        <v>85</v>
      </c>
      <c r="AV5" s="66" t="s">
        <v>86</v>
      </c>
      <c r="AW5" s="66" t="s">
        <v>87</v>
      </c>
      <c r="AX5" s="66" t="s">
        <v>88</v>
      </c>
      <c r="AY5" s="66" t="s">
        <v>89</v>
      </c>
      <c r="AZ5" s="66" t="s">
        <v>91</v>
      </c>
      <c r="BA5" s="66" t="s">
        <v>92</v>
      </c>
      <c r="BB5" s="66" t="s">
        <v>93</v>
      </c>
      <c r="BC5" s="66" t="s">
        <v>94</v>
      </c>
      <c r="BD5" s="66" t="s">
        <v>95</v>
      </c>
      <c r="BE5" s="66" t="s">
        <v>90</v>
      </c>
      <c r="BF5" s="66" t="s">
        <v>85</v>
      </c>
      <c r="BG5" s="66" t="s">
        <v>86</v>
      </c>
      <c r="BH5" s="66" t="s">
        <v>87</v>
      </c>
      <c r="BI5" s="66" t="s">
        <v>88</v>
      </c>
      <c r="BJ5" s="66" t="s">
        <v>89</v>
      </c>
      <c r="BK5" s="66" t="s">
        <v>91</v>
      </c>
      <c r="BL5" s="66" t="s">
        <v>92</v>
      </c>
      <c r="BM5" s="66" t="s">
        <v>93</v>
      </c>
      <c r="BN5" s="66" t="s">
        <v>94</v>
      </c>
      <c r="BO5" s="66" t="s">
        <v>95</v>
      </c>
      <c r="BP5" s="66" t="s">
        <v>90</v>
      </c>
      <c r="BQ5" s="66" t="s">
        <v>85</v>
      </c>
      <c r="BR5" s="66" t="s">
        <v>86</v>
      </c>
      <c r="BS5" s="66" t="s">
        <v>87</v>
      </c>
      <c r="BT5" s="66" t="s">
        <v>88</v>
      </c>
      <c r="BU5" s="66" t="s">
        <v>89</v>
      </c>
      <c r="BV5" s="66" t="s">
        <v>91</v>
      </c>
      <c r="BW5" s="66" t="s">
        <v>92</v>
      </c>
      <c r="BX5" s="66" t="s">
        <v>93</v>
      </c>
      <c r="BY5" s="66" t="s">
        <v>94</v>
      </c>
      <c r="BZ5" s="66" t="s">
        <v>95</v>
      </c>
      <c r="CA5" s="66" t="s">
        <v>90</v>
      </c>
      <c r="CB5" s="66" t="s">
        <v>85</v>
      </c>
      <c r="CC5" s="66" t="s">
        <v>86</v>
      </c>
      <c r="CD5" s="66" t="s">
        <v>87</v>
      </c>
      <c r="CE5" s="66" t="s">
        <v>88</v>
      </c>
      <c r="CF5" s="66" t="s">
        <v>89</v>
      </c>
      <c r="CG5" s="66" t="s">
        <v>91</v>
      </c>
      <c r="CH5" s="66" t="s">
        <v>92</v>
      </c>
      <c r="CI5" s="66" t="s">
        <v>93</v>
      </c>
      <c r="CJ5" s="66" t="s">
        <v>94</v>
      </c>
      <c r="CK5" s="66" t="s">
        <v>95</v>
      </c>
      <c r="CL5" s="66" t="s">
        <v>90</v>
      </c>
      <c r="CM5" s="66" t="s">
        <v>85</v>
      </c>
      <c r="CN5" s="66" t="s">
        <v>86</v>
      </c>
      <c r="CO5" s="66" t="s">
        <v>87</v>
      </c>
      <c r="CP5" s="66" t="s">
        <v>88</v>
      </c>
      <c r="CQ5" s="66" t="s">
        <v>89</v>
      </c>
      <c r="CR5" s="66" t="s">
        <v>91</v>
      </c>
      <c r="CS5" s="66" t="s">
        <v>92</v>
      </c>
      <c r="CT5" s="66" t="s">
        <v>93</v>
      </c>
      <c r="CU5" s="66" t="s">
        <v>94</v>
      </c>
      <c r="CV5" s="66" t="s">
        <v>95</v>
      </c>
      <c r="CW5" s="66" t="s">
        <v>90</v>
      </c>
      <c r="CX5" s="66" t="s">
        <v>85</v>
      </c>
      <c r="CY5" s="66" t="s">
        <v>86</v>
      </c>
      <c r="CZ5" s="66" t="s">
        <v>87</v>
      </c>
      <c r="DA5" s="66" t="s">
        <v>88</v>
      </c>
      <c r="DB5" s="66" t="s">
        <v>89</v>
      </c>
      <c r="DC5" s="66" t="s">
        <v>91</v>
      </c>
      <c r="DD5" s="66" t="s">
        <v>92</v>
      </c>
      <c r="DE5" s="66" t="s">
        <v>93</v>
      </c>
      <c r="DF5" s="66" t="s">
        <v>94</v>
      </c>
      <c r="DG5" s="66" t="s">
        <v>95</v>
      </c>
      <c r="DH5" s="66" t="s">
        <v>90</v>
      </c>
      <c r="DI5" s="66" t="s">
        <v>85</v>
      </c>
      <c r="DJ5" s="66" t="s">
        <v>86</v>
      </c>
      <c r="DK5" s="66" t="s">
        <v>87</v>
      </c>
      <c r="DL5" s="66" t="s">
        <v>88</v>
      </c>
      <c r="DM5" s="66" t="s">
        <v>89</v>
      </c>
      <c r="DN5" s="66" t="s">
        <v>91</v>
      </c>
      <c r="DO5" s="66" t="s">
        <v>92</v>
      </c>
      <c r="DP5" s="66" t="s">
        <v>93</v>
      </c>
      <c r="DQ5" s="66" t="s">
        <v>94</v>
      </c>
      <c r="DR5" s="66" t="s">
        <v>95</v>
      </c>
      <c r="DS5" s="66" t="s">
        <v>90</v>
      </c>
      <c r="DT5" s="66" t="s">
        <v>85</v>
      </c>
      <c r="DU5" s="66" t="s">
        <v>86</v>
      </c>
      <c r="DV5" s="66" t="s">
        <v>87</v>
      </c>
      <c r="DW5" s="66" t="s">
        <v>88</v>
      </c>
      <c r="DX5" s="66" t="s">
        <v>89</v>
      </c>
      <c r="DY5" s="66" t="s">
        <v>91</v>
      </c>
      <c r="DZ5" s="66" t="s">
        <v>92</v>
      </c>
      <c r="EA5" s="66" t="s">
        <v>93</v>
      </c>
      <c r="EB5" s="66" t="s">
        <v>94</v>
      </c>
      <c r="EC5" s="66" t="s">
        <v>95</v>
      </c>
      <c r="ED5" s="66" t="s">
        <v>90</v>
      </c>
      <c r="EE5" s="66" t="s">
        <v>85</v>
      </c>
      <c r="EF5" s="66" t="s">
        <v>86</v>
      </c>
      <c r="EG5" s="66" t="s">
        <v>87</v>
      </c>
      <c r="EH5" s="66" t="s">
        <v>88</v>
      </c>
      <c r="EI5" s="66" t="s">
        <v>89</v>
      </c>
      <c r="EJ5" s="66" t="s">
        <v>91</v>
      </c>
      <c r="EK5" s="66" t="s">
        <v>92</v>
      </c>
      <c r="EL5" s="66" t="s">
        <v>93</v>
      </c>
      <c r="EM5" s="66" t="s">
        <v>94</v>
      </c>
      <c r="EN5" s="66" t="s">
        <v>95</v>
      </c>
      <c r="EO5" s="66" t="s">
        <v>90</v>
      </c>
    </row>
    <row r="6" spans="1:148" s="55" customFormat="1">
      <c r="A6" s="56" t="s">
        <v>96</v>
      </c>
      <c r="B6" s="61">
        <f t="shared" ref="B6:X6" si="1">B7</f>
        <v>2023</v>
      </c>
      <c r="C6" s="61">
        <f t="shared" si="1"/>
        <v>152048</v>
      </c>
      <c r="D6" s="61">
        <f t="shared" si="1"/>
        <v>46</v>
      </c>
      <c r="E6" s="61">
        <f t="shared" si="1"/>
        <v>17</v>
      </c>
      <c r="F6" s="61">
        <f t="shared" si="1"/>
        <v>4</v>
      </c>
      <c r="G6" s="61">
        <f t="shared" si="1"/>
        <v>0</v>
      </c>
      <c r="H6" s="61" t="str">
        <f t="shared" si="1"/>
        <v>新潟県　三条市</v>
      </c>
      <c r="I6" s="61" t="str">
        <f t="shared" si="1"/>
        <v>法適用</v>
      </c>
      <c r="J6" s="61" t="str">
        <f t="shared" si="1"/>
        <v>下水道事業</v>
      </c>
      <c r="K6" s="61" t="str">
        <f t="shared" si="1"/>
        <v>特定環境保全公共下水道</v>
      </c>
      <c r="L6" s="61" t="str">
        <f t="shared" si="1"/>
        <v>D2</v>
      </c>
      <c r="M6" s="61" t="str">
        <f t="shared" si="1"/>
        <v>非設置</v>
      </c>
      <c r="N6" s="69" t="str">
        <f t="shared" si="1"/>
        <v>-</v>
      </c>
      <c r="O6" s="69">
        <f t="shared" si="1"/>
        <v>48.87</v>
      </c>
      <c r="P6" s="69">
        <f t="shared" si="1"/>
        <v>6.77</v>
      </c>
      <c r="Q6" s="69">
        <f t="shared" si="1"/>
        <v>94.88</v>
      </c>
      <c r="R6" s="69">
        <f t="shared" si="1"/>
        <v>3795</v>
      </c>
      <c r="S6" s="69">
        <f t="shared" si="1"/>
        <v>92359</v>
      </c>
      <c r="T6" s="69">
        <f t="shared" si="1"/>
        <v>431.97</v>
      </c>
      <c r="U6" s="69">
        <f t="shared" si="1"/>
        <v>213.81</v>
      </c>
      <c r="V6" s="69">
        <f t="shared" si="1"/>
        <v>6220</v>
      </c>
      <c r="W6" s="69">
        <f t="shared" si="1"/>
        <v>3.8</v>
      </c>
      <c r="X6" s="69">
        <f t="shared" si="1"/>
        <v>1636.84</v>
      </c>
      <c r="Y6" s="77" t="str">
        <f t="shared" ref="Y6:AH6" si="2">IF(Y7="",NA(),Y7)</f>
        <v>-</v>
      </c>
      <c r="Z6" s="77">
        <f t="shared" si="2"/>
        <v>109.15</v>
      </c>
      <c r="AA6" s="77">
        <f t="shared" si="2"/>
        <v>101.3</v>
      </c>
      <c r="AB6" s="77">
        <f t="shared" si="2"/>
        <v>99.69</v>
      </c>
      <c r="AC6" s="77">
        <f t="shared" si="2"/>
        <v>100.06</v>
      </c>
      <c r="AD6" s="77" t="str">
        <f t="shared" si="2"/>
        <v>-</v>
      </c>
      <c r="AE6" s="77">
        <f t="shared" si="2"/>
        <v>105.78</v>
      </c>
      <c r="AF6" s="77">
        <f t="shared" si="2"/>
        <v>106.09</v>
      </c>
      <c r="AG6" s="77">
        <f t="shared" si="2"/>
        <v>106.44</v>
      </c>
      <c r="AH6" s="77">
        <f t="shared" si="2"/>
        <v>107.11</v>
      </c>
      <c r="AI6" s="69" t="str">
        <f>IF(AI7="","",IF(AI7="-","【-】","【"&amp;SUBSTITUTE(TEXT(AI7,"#,##0.00"),"-","△")&amp;"】"))</f>
        <v>【105.09】</v>
      </c>
      <c r="AJ6" s="77" t="str">
        <f t="shared" ref="AJ6:AS6" si="3">IF(AJ7="",NA(),AJ7)</f>
        <v>-</v>
      </c>
      <c r="AK6" s="69">
        <f t="shared" si="3"/>
        <v>0</v>
      </c>
      <c r="AL6" s="69">
        <f t="shared" si="3"/>
        <v>0</v>
      </c>
      <c r="AM6" s="69">
        <f t="shared" si="3"/>
        <v>0</v>
      </c>
      <c r="AN6" s="69">
        <f t="shared" si="3"/>
        <v>0</v>
      </c>
      <c r="AO6" s="77" t="str">
        <f t="shared" si="3"/>
        <v>-</v>
      </c>
      <c r="AP6" s="77">
        <f t="shared" si="3"/>
        <v>63.96</v>
      </c>
      <c r="AQ6" s="77">
        <f t="shared" si="3"/>
        <v>69.42</v>
      </c>
      <c r="AR6" s="77">
        <f t="shared" si="3"/>
        <v>72.86</v>
      </c>
      <c r="AS6" s="77">
        <f t="shared" si="3"/>
        <v>69.540000000000006</v>
      </c>
      <c r="AT6" s="69" t="str">
        <f>IF(AT7="","",IF(AT7="-","【-】","【"&amp;SUBSTITUTE(TEXT(AT7,"#,##0.00"),"-","△")&amp;"】"))</f>
        <v>【65.73】</v>
      </c>
      <c r="AU6" s="77" t="str">
        <f t="shared" ref="AU6:BD6" si="4">IF(AU7="",NA(),AU7)</f>
        <v>-</v>
      </c>
      <c r="AV6" s="77">
        <f t="shared" si="4"/>
        <v>21.34</v>
      </c>
      <c r="AW6" s="77">
        <f t="shared" si="4"/>
        <v>22.79</v>
      </c>
      <c r="AX6" s="77">
        <f t="shared" si="4"/>
        <v>13.77</v>
      </c>
      <c r="AY6" s="77">
        <f t="shared" si="4"/>
        <v>25.16</v>
      </c>
      <c r="AZ6" s="77" t="str">
        <f t="shared" si="4"/>
        <v>-</v>
      </c>
      <c r="BA6" s="77">
        <f t="shared" si="4"/>
        <v>44.24</v>
      </c>
      <c r="BB6" s="77">
        <f t="shared" si="4"/>
        <v>43.07</v>
      </c>
      <c r="BC6" s="77">
        <f t="shared" si="4"/>
        <v>45.42</v>
      </c>
      <c r="BD6" s="77">
        <f t="shared" si="4"/>
        <v>50.63</v>
      </c>
      <c r="BE6" s="69" t="str">
        <f>IF(BE7="","",IF(BE7="-","【-】","【"&amp;SUBSTITUTE(TEXT(BE7,"#,##0.00"),"-","△")&amp;"】"))</f>
        <v>【48.91】</v>
      </c>
      <c r="BF6" s="77" t="str">
        <f t="shared" ref="BF6:BO6" si="5">IF(BF7="",NA(),BF7)</f>
        <v>-</v>
      </c>
      <c r="BG6" s="77">
        <f t="shared" si="5"/>
        <v>1742.58</v>
      </c>
      <c r="BH6" s="77">
        <f t="shared" si="5"/>
        <v>904.78</v>
      </c>
      <c r="BI6" s="77">
        <f t="shared" si="5"/>
        <v>614.87</v>
      </c>
      <c r="BJ6" s="77">
        <f t="shared" si="5"/>
        <v>835.39</v>
      </c>
      <c r="BK6" s="77" t="str">
        <f t="shared" si="5"/>
        <v>-</v>
      </c>
      <c r="BL6" s="77">
        <f t="shared" si="5"/>
        <v>1258.43</v>
      </c>
      <c r="BM6" s="77">
        <f t="shared" si="5"/>
        <v>1163.75</v>
      </c>
      <c r="BN6" s="77">
        <f t="shared" si="5"/>
        <v>1195.47</v>
      </c>
      <c r="BO6" s="77">
        <f t="shared" si="5"/>
        <v>1168.69</v>
      </c>
      <c r="BP6" s="69" t="str">
        <f>IF(BP7="","",IF(BP7="-","【-】","【"&amp;SUBSTITUTE(TEXT(BP7,"#,##0.00"),"-","△")&amp;"】"))</f>
        <v>【1,156.82】</v>
      </c>
      <c r="BQ6" s="77" t="str">
        <f t="shared" ref="BQ6:BZ6" si="6">IF(BQ7="",NA(),BQ7)</f>
        <v>-</v>
      </c>
      <c r="BR6" s="77">
        <f t="shared" si="6"/>
        <v>78.959999999999994</v>
      </c>
      <c r="BS6" s="77">
        <f t="shared" si="6"/>
        <v>85.35</v>
      </c>
      <c r="BT6" s="77">
        <f t="shared" si="6"/>
        <v>76.73</v>
      </c>
      <c r="BU6" s="77">
        <f t="shared" si="6"/>
        <v>85.4</v>
      </c>
      <c r="BV6" s="77" t="str">
        <f t="shared" si="6"/>
        <v>-</v>
      </c>
      <c r="BW6" s="77">
        <f t="shared" si="6"/>
        <v>73.36</v>
      </c>
      <c r="BX6" s="77">
        <f t="shared" si="6"/>
        <v>72.599999999999994</v>
      </c>
      <c r="BY6" s="77">
        <f t="shared" si="6"/>
        <v>69.430000000000007</v>
      </c>
      <c r="BZ6" s="77">
        <f t="shared" si="6"/>
        <v>70.709999999999994</v>
      </c>
      <c r="CA6" s="69" t="str">
        <f>IF(CA7="","",IF(CA7="-","【-】","【"&amp;SUBSTITUTE(TEXT(CA7,"#,##0.00"),"-","△")&amp;"】"))</f>
        <v>【75.33】</v>
      </c>
      <c r="CB6" s="77" t="str">
        <f t="shared" ref="CB6:CK6" si="7">IF(CB7="",NA(),CB7)</f>
        <v>-</v>
      </c>
      <c r="CC6" s="77">
        <f t="shared" si="7"/>
        <v>233.95</v>
      </c>
      <c r="CD6" s="77">
        <f t="shared" si="7"/>
        <v>217.59</v>
      </c>
      <c r="CE6" s="77">
        <f t="shared" si="7"/>
        <v>242.49</v>
      </c>
      <c r="CF6" s="77">
        <f t="shared" si="7"/>
        <v>218.15</v>
      </c>
      <c r="CG6" s="77" t="str">
        <f t="shared" si="7"/>
        <v>-</v>
      </c>
      <c r="CH6" s="77">
        <f t="shared" si="7"/>
        <v>224.88</v>
      </c>
      <c r="CI6" s="77">
        <f t="shared" si="7"/>
        <v>228.64</v>
      </c>
      <c r="CJ6" s="77">
        <f t="shared" si="7"/>
        <v>239.46</v>
      </c>
      <c r="CK6" s="77">
        <f t="shared" si="7"/>
        <v>233.15</v>
      </c>
      <c r="CL6" s="69" t="str">
        <f>IF(CL7="","",IF(CL7="-","【-】","【"&amp;SUBSTITUTE(TEXT(CL7,"#,##0.00"),"-","△")&amp;"】"))</f>
        <v>【215.73】</v>
      </c>
      <c r="CM6" s="77" t="str">
        <f t="shared" ref="CM6:CV6" si="8">IF(CM7="",NA(),CM7)</f>
        <v>-</v>
      </c>
      <c r="CN6" s="77">
        <f t="shared" si="8"/>
        <v>43.53</v>
      </c>
      <c r="CO6" s="77">
        <f t="shared" si="8"/>
        <v>42.85</v>
      </c>
      <c r="CP6" s="77">
        <f t="shared" si="8"/>
        <v>43.61</v>
      </c>
      <c r="CQ6" s="77">
        <f t="shared" si="8"/>
        <v>43.29</v>
      </c>
      <c r="CR6" s="77" t="str">
        <f t="shared" si="8"/>
        <v>-</v>
      </c>
      <c r="CS6" s="77">
        <f t="shared" si="8"/>
        <v>42.4</v>
      </c>
      <c r="CT6" s="77">
        <f t="shared" si="8"/>
        <v>42.28</v>
      </c>
      <c r="CU6" s="77">
        <f t="shared" si="8"/>
        <v>41.06</v>
      </c>
      <c r="CV6" s="77">
        <f t="shared" si="8"/>
        <v>42.09</v>
      </c>
      <c r="CW6" s="69" t="str">
        <f>IF(CW7="","",IF(CW7="-","【-】","【"&amp;SUBSTITUTE(TEXT(CW7,"#,##0.00"),"-","△")&amp;"】"))</f>
        <v>【43.28】</v>
      </c>
      <c r="CX6" s="77" t="str">
        <f t="shared" ref="CX6:DG6" si="9">IF(CX7="",NA(),CX7)</f>
        <v>-</v>
      </c>
      <c r="CY6" s="77">
        <f t="shared" si="9"/>
        <v>68.62</v>
      </c>
      <c r="CZ6" s="77">
        <f t="shared" si="9"/>
        <v>69.73</v>
      </c>
      <c r="DA6" s="77">
        <f t="shared" si="9"/>
        <v>70.58</v>
      </c>
      <c r="DB6" s="77">
        <f t="shared" si="9"/>
        <v>71.67</v>
      </c>
      <c r="DC6" s="77" t="str">
        <f t="shared" si="9"/>
        <v>-</v>
      </c>
      <c r="DD6" s="77">
        <f t="shared" si="9"/>
        <v>84.19</v>
      </c>
      <c r="DE6" s="77">
        <f t="shared" si="9"/>
        <v>84.34</v>
      </c>
      <c r="DF6" s="77">
        <f t="shared" si="9"/>
        <v>84.34</v>
      </c>
      <c r="DG6" s="77">
        <f t="shared" si="9"/>
        <v>84.73</v>
      </c>
      <c r="DH6" s="69" t="str">
        <f>IF(DH7="","",IF(DH7="-","【-】","【"&amp;SUBSTITUTE(TEXT(DH7,"#,##0.00"),"-","△")&amp;"】"))</f>
        <v>【86.21】</v>
      </c>
      <c r="DI6" s="77" t="str">
        <f t="shared" ref="DI6:DR6" si="10">IF(DI7="",NA(),DI7)</f>
        <v>-</v>
      </c>
      <c r="DJ6" s="77">
        <f t="shared" si="10"/>
        <v>3.47</v>
      </c>
      <c r="DK6" s="77">
        <f t="shared" si="10"/>
        <v>5.79</v>
      </c>
      <c r="DL6" s="77">
        <f t="shared" si="10"/>
        <v>8.59</v>
      </c>
      <c r="DM6" s="77">
        <f t="shared" si="10"/>
        <v>10.72</v>
      </c>
      <c r="DN6" s="77" t="str">
        <f t="shared" si="10"/>
        <v>-</v>
      </c>
      <c r="DO6" s="77">
        <f t="shared" si="10"/>
        <v>21.36</v>
      </c>
      <c r="DP6" s="77">
        <f t="shared" si="10"/>
        <v>22.79</v>
      </c>
      <c r="DQ6" s="77">
        <f t="shared" si="10"/>
        <v>24.8</v>
      </c>
      <c r="DR6" s="77">
        <f t="shared" si="10"/>
        <v>26.77</v>
      </c>
      <c r="DS6" s="69" t="str">
        <f>IF(DS7="","",IF(DS7="-","【-】","【"&amp;SUBSTITUTE(TEXT(DS7,"#,##0.00"),"-","△")&amp;"】"))</f>
        <v>【29.62】</v>
      </c>
      <c r="DT6" s="77" t="str">
        <f t="shared" ref="DT6:EC6" si="11">IF(DT7="",NA(),DT7)</f>
        <v>-</v>
      </c>
      <c r="DU6" s="69">
        <f t="shared" si="11"/>
        <v>0</v>
      </c>
      <c r="DV6" s="69">
        <f t="shared" si="11"/>
        <v>0</v>
      </c>
      <c r="DW6" s="69">
        <f t="shared" si="11"/>
        <v>0</v>
      </c>
      <c r="DX6" s="69">
        <f t="shared" si="11"/>
        <v>0</v>
      </c>
      <c r="DY6" s="77" t="str">
        <f t="shared" si="11"/>
        <v>-</v>
      </c>
      <c r="DZ6" s="77">
        <f t="shared" si="11"/>
        <v>1.e-002</v>
      </c>
      <c r="EA6" s="77">
        <f t="shared" si="11"/>
        <v>1.e-002</v>
      </c>
      <c r="EB6" s="77">
        <f t="shared" si="11"/>
        <v>2.e-002</v>
      </c>
      <c r="EC6" s="77">
        <f t="shared" si="11"/>
        <v>7.0000000000000007e-002</v>
      </c>
      <c r="ED6" s="69" t="str">
        <f>IF(ED7="","",IF(ED7="-","【-】","【"&amp;SUBSTITUTE(TEXT(ED7,"#,##0.00"),"-","△")&amp;"】"))</f>
        <v>【0.09】</v>
      </c>
      <c r="EE6" s="77" t="str">
        <f t="shared" ref="EE6:EN6" si="12">IF(EE7="",NA(),EE7)</f>
        <v>-</v>
      </c>
      <c r="EF6" s="69">
        <f t="shared" si="12"/>
        <v>0</v>
      </c>
      <c r="EG6" s="69">
        <f t="shared" si="12"/>
        <v>0</v>
      </c>
      <c r="EH6" s="69">
        <f t="shared" si="12"/>
        <v>0</v>
      </c>
      <c r="EI6" s="69">
        <f t="shared" si="12"/>
        <v>0</v>
      </c>
      <c r="EJ6" s="77" t="str">
        <f t="shared" si="12"/>
        <v>-</v>
      </c>
      <c r="EK6" s="77">
        <f t="shared" si="12"/>
        <v>0.39</v>
      </c>
      <c r="EL6" s="77">
        <f t="shared" si="12"/>
        <v>0.1</v>
      </c>
      <c r="EM6" s="77">
        <f t="shared" si="12"/>
        <v>8.e-002</v>
      </c>
      <c r="EN6" s="77">
        <f t="shared" si="12"/>
        <v>6.e-002</v>
      </c>
      <c r="EO6" s="69" t="str">
        <f>IF(EO7="","",IF(EO7="-","【-】","【"&amp;SUBSTITUTE(TEXT(EO7,"#,##0.00"),"-","△")&amp;"】"))</f>
        <v>【0.11】</v>
      </c>
    </row>
    <row r="7" spans="1:148" s="55" customFormat="1">
      <c r="A7" s="56"/>
      <c r="B7" s="62">
        <v>2023</v>
      </c>
      <c r="C7" s="62">
        <v>152048</v>
      </c>
      <c r="D7" s="62">
        <v>46</v>
      </c>
      <c r="E7" s="62">
        <v>17</v>
      </c>
      <c r="F7" s="62">
        <v>4</v>
      </c>
      <c r="G7" s="62">
        <v>0</v>
      </c>
      <c r="H7" s="62" t="s">
        <v>97</v>
      </c>
      <c r="I7" s="62" t="s">
        <v>98</v>
      </c>
      <c r="J7" s="62" t="s">
        <v>99</v>
      </c>
      <c r="K7" s="62" t="s">
        <v>15</v>
      </c>
      <c r="L7" s="62" t="s">
        <v>100</v>
      </c>
      <c r="M7" s="62" t="s">
        <v>101</v>
      </c>
      <c r="N7" s="70" t="s">
        <v>102</v>
      </c>
      <c r="O7" s="70">
        <v>48.87</v>
      </c>
      <c r="P7" s="70">
        <v>6.77</v>
      </c>
      <c r="Q7" s="70">
        <v>94.88</v>
      </c>
      <c r="R7" s="70">
        <v>3795</v>
      </c>
      <c r="S7" s="70">
        <v>92359</v>
      </c>
      <c r="T7" s="70">
        <v>431.97</v>
      </c>
      <c r="U7" s="70">
        <v>213.81</v>
      </c>
      <c r="V7" s="70">
        <v>6220</v>
      </c>
      <c r="W7" s="70">
        <v>3.8</v>
      </c>
      <c r="X7" s="70">
        <v>1636.84</v>
      </c>
      <c r="Y7" s="70" t="s">
        <v>102</v>
      </c>
      <c r="Z7" s="70">
        <v>109.15</v>
      </c>
      <c r="AA7" s="70">
        <v>101.3</v>
      </c>
      <c r="AB7" s="70">
        <v>99.69</v>
      </c>
      <c r="AC7" s="70">
        <v>100.06</v>
      </c>
      <c r="AD7" s="70" t="s">
        <v>102</v>
      </c>
      <c r="AE7" s="70">
        <v>105.78</v>
      </c>
      <c r="AF7" s="70">
        <v>106.09</v>
      </c>
      <c r="AG7" s="70">
        <v>106.44</v>
      </c>
      <c r="AH7" s="70">
        <v>107.11</v>
      </c>
      <c r="AI7" s="70">
        <v>105.09</v>
      </c>
      <c r="AJ7" s="70" t="s">
        <v>102</v>
      </c>
      <c r="AK7" s="70">
        <v>0</v>
      </c>
      <c r="AL7" s="70">
        <v>0</v>
      </c>
      <c r="AM7" s="70">
        <v>0</v>
      </c>
      <c r="AN7" s="70">
        <v>0</v>
      </c>
      <c r="AO7" s="70" t="s">
        <v>102</v>
      </c>
      <c r="AP7" s="70">
        <v>63.96</v>
      </c>
      <c r="AQ7" s="70">
        <v>69.42</v>
      </c>
      <c r="AR7" s="70">
        <v>72.86</v>
      </c>
      <c r="AS7" s="70">
        <v>69.540000000000006</v>
      </c>
      <c r="AT7" s="70">
        <v>65.73</v>
      </c>
      <c r="AU7" s="70" t="s">
        <v>102</v>
      </c>
      <c r="AV7" s="70">
        <v>21.34</v>
      </c>
      <c r="AW7" s="70">
        <v>22.79</v>
      </c>
      <c r="AX7" s="70">
        <v>13.77</v>
      </c>
      <c r="AY7" s="70">
        <v>25.16</v>
      </c>
      <c r="AZ7" s="70" t="s">
        <v>102</v>
      </c>
      <c r="BA7" s="70">
        <v>44.24</v>
      </c>
      <c r="BB7" s="70">
        <v>43.07</v>
      </c>
      <c r="BC7" s="70">
        <v>45.42</v>
      </c>
      <c r="BD7" s="70">
        <v>50.63</v>
      </c>
      <c r="BE7" s="70">
        <v>48.91</v>
      </c>
      <c r="BF7" s="70" t="s">
        <v>102</v>
      </c>
      <c r="BG7" s="70">
        <v>1742.58</v>
      </c>
      <c r="BH7" s="70">
        <v>904.78</v>
      </c>
      <c r="BI7" s="70">
        <v>614.87</v>
      </c>
      <c r="BJ7" s="70">
        <v>835.39</v>
      </c>
      <c r="BK7" s="70" t="s">
        <v>102</v>
      </c>
      <c r="BL7" s="70">
        <v>1258.43</v>
      </c>
      <c r="BM7" s="70">
        <v>1163.75</v>
      </c>
      <c r="BN7" s="70">
        <v>1195.47</v>
      </c>
      <c r="BO7" s="70">
        <v>1168.69</v>
      </c>
      <c r="BP7" s="70">
        <v>1156.82</v>
      </c>
      <c r="BQ7" s="70" t="s">
        <v>102</v>
      </c>
      <c r="BR7" s="70">
        <v>78.959999999999994</v>
      </c>
      <c r="BS7" s="70">
        <v>85.35</v>
      </c>
      <c r="BT7" s="70">
        <v>76.73</v>
      </c>
      <c r="BU7" s="70">
        <v>85.4</v>
      </c>
      <c r="BV7" s="70" t="s">
        <v>102</v>
      </c>
      <c r="BW7" s="70">
        <v>73.36</v>
      </c>
      <c r="BX7" s="70">
        <v>72.599999999999994</v>
      </c>
      <c r="BY7" s="70">
        <v>69.430000000000007</v>
      </c>
      <c r="BZ7" s="70">
        <v>70.709999999999994</v>
      </c>
      <c r="CA7" s="70">
        <v>75.33</v>
      </c>
      <c r="CB7" s="70" t="s">
        <v>102</v>
      </c>
      <c r="CC7" s="70">
        <v>233.95</v>
      </c>
      <c r="CD7" s="70">
        <v>217.59</v>
      </c>
      <c r="CE7" s="70">
        <v>242.49</v>
      </c>
      <c r="CF7" s="70">
        <v>218.15</v>
      </c>
      <c r="CG7" s="70" t="s">
        <v>102</v>
      </c>
      <c r="CH7" s="70">
        <v>224.88</v>
      </c>
      <c r="CI7" s="70">
        <v>228.64</v>
      </c>
      <c r="CJ7" s="70">
        <v>239.46</v>
      </c>
      <c r="CK7" s="70">
        <v>233.15</v>
      </c>
      <c r="CL7" s="70">
        <v>215.73</v>
      </c>
      <c r="CM7" s="70" t="s">
        <v>102</v>
      </c>
      <c r="CN7" s="70">
        <v>43.53</v>
      </c>
      <c r="CO7" s="70">
        <v>42.85</v>
      </c>
      <c r="CP7" s="70">
        <v>43.61</v>
      </c>
      <c r="CQ7" s="70">
        <v>43.29</v>
      </c>
      <c r="CR7" s="70" t="s">
        <v>102</v>
      </c>
      <c r="CS7" s="70">
        <v>42.4</v>
      </c>
      <c r="CT7" s="70">
        <v>42.28</v>
      </c>
      <c r="CU7" s="70">
        <v>41.06</v>
      </c>
      <c r="CV7" s="70">
        <v>42.09</v>
      </c>
      <c r="CW7" s="70">
        <v>43.28</v>
      </c>
      <c r="CX7" s="70" t="s">
        <v>102</v>
      </c>
      <c r="CY7" s="70">
        <v>68.62</v>
      </c>
      <c r="CZ7" s="70">
        <v>69.73</v>
      </c>
      <c r="DA7" s="70">
        <v>70.58</v>
      </c>
      <c r="DB7" s="70">
        <v>71.67</v>
      </c>
      <c r="DC7" s="70" t="s">
        <v>102</v>
      </c>
      <c r="DD7" s="70">
        <v>84.19</v>
      </c>
      <c r="DE7" s="70">
        <v>84.34</v>
      </c>
      <c r="DF7" s="70">
        <v>84.34</v>
      </c>
      <c r="DG7" s="70">
        <v>84.73</v>
      </c>
      <c r="DH7" s="70">
        <v>86.21</v>
      </c>
      <c r="DI7" s="70" t="s">
        <v>102</v>
      </c>
      <c r="DJ7" s="70">
        <v>3.47</v>
      </c>
      <c r="DK7" s="70">
        <v>5.79</v>
      </c>
      <c r="DL7" s="70">
        <v>8.59</v>
      </c>
      <c r="DM7" s="70">
        <v>10.72</v>
      </c>
      <c r="DN7" s="70" t="s">
        <v>102</v>
      </c>
      <c r="DO7" s="70">
        <v>21.36</v>
      </c>
      <c r="DP7" s="70">
        <v>22.79</v>
      </c>
      <c r="DQ7" s="70">
        <v>24.8</v>
      </c>
      <c r="DR7" s="70">
        <v>26.77</v>
      </c>
      <c r="DS7" s="70">
        <v>29.62</v>
      </c>
      <c r="DT7" s="70" t="s">
        <v>102</v>
      </c>
      <c r="DU7" s="70">
        <v>0</v>
      </c>
      <c r="DV7" s="70">
        <v>0</v>
      </c>
      <c r="DW7" s="70">
        <v>0</v>
      </c>
      <c r="DX7" s="70">
        <v>0</v>
      </c>
      <c r="DY7" s="70" t="s">
        <v>102</v>
      </c>
      <c r="DZ7" s="70">
        <v>1.e-002</v>
      </c>
      <c r="EA7" s="70">
        <v>1.e-002</v>
      </c>
      <c r="EB7" s="70">
        <v>2.e-002</v>
      </c>
      <c r="EC7" s="70">
        <v>7.0000000000000007e-002</v>
      </c>
      <c r="ED7" s="70">
        <v>9.e-002</v>
      </c>
      <c r="EE7" s="70" t="s">
        <v>102</v>
      </c>
      <c r="EF7" s="70">
        <v>0</v>
      </c>
      <c r="EG7" s="70">
        <v>0</v>
      </c>
      <c r="EH7" s="70">
        <v>0</v>
      </c>
      <c r="EI7" s="70">
        <v>0</v>
      </c>
      <c r="EJ7" s="70" t="s">
        <v>102</v>
      </c>
      <c r="EK7" s="70">
        <v>0.39</v>
      </c>
      <c r="EL7" s="70">
        <v>0.1</v>
      </c>
      <c r="EM7" s="70">
        <v>8.e-002</v>
      </c>
      <c r="EN7" s="70">
        <v>6.e-002</v>
      </c>
      <c r="EO7" s="70">
        <v>0.11</v>
      </c>
    </row>
    <row r="8" spans="1:148">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row>
    <row r="9" spans="1:148">
      <c r="A9" s="57"/>
      <c r="B9" s="57" t="s">
        <v>103</v>
      </c>
      <c r="C9" s="57" t="s">
        <v>104</v>
      </c>
      <c r="D9" s="57" t="s">
        <v>105</v>
      </c>
      <c r="E9" s="57" t="s">
        <v>106</v>
      </c>
      <c r="F9" s="57" t="s">
        <v>107</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8">
      <c r="A10" s="57" t="s">
        <v>2</v>
      </c>
      <c r="B10" s="63">
        <f>DATEVALUE($B7-B11&amp;"/1/"&amp;B12)</f>
        <v>36892</v>
      </c>
      <c r="C10" s="63">
        <f>DATEVALUE($B7-C11&amp;"/1/"&amp;C12)</f>
        <v>37257</v>
      </c>
      <c r="D10" s="63">
        <f>DATEVALUE($B7-D11&amp;"/1/"&amp;D12)</f>
        <v>37623</v>
      </c>
      <c r="E10" s="63">
        <f>DATEVALUE($B7-E11&amp;"/1/"&amp;E12)</f>
        <v>37989</v>
      </c>
      <c r="F10" s="63">
        <f>DATEVALUE($B7-F11&amp;"/1/"&amp;F12)</f>
        <v>38356</v>
      </c>
    </row>
    <row r="11" spans="1:148">
      <c r="B11">
        <v>22</v>
      </c>
      <c r="C11">
        <v>21</v>
      </c>
      <c r="D11">
        <v>20</v>
      </c>
      <c r="E11">
        <v>19</v>
      </c>
      <c r="F11">
        <v>18</v>
      </c>
      <c r="G11" t="s">
        <v>108</v>
      </c>
    </row>
    <row r="12" spans="1:148">
      <c r="B12">
        <v>1</v>
      </c>
      <c r="C12">
        <v>1</v>
      </c>
      <c r="D12">
        <v>2</v>
      </c>
      <c r="E12">
        <v>3</v>
      </c>
      <c r="F12">
        <v>4</v>
      </c>
      <c r="G12" t="s">
        <v>109</v>
      </c>
    </row>
    <row r="13" spans="1:148">
      <c r="B13" t="s">
        <v>110</v>
      </c>
      <c r="C13" t="s">
        <v>110</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2025-01-28T23:49:38Z</vt:filetime>
  </property>
</Properties>
</file>