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UB2jaNssb3dsmDP8aUr/nnaE7WI/bvjBtjh1FxESmokFwS/4SEBDpz8nQ3Z3CNIkbbl7TB2yWXCNe8lZ6KaHA==" workbookSaltValue="hNcYBctXIhibrqj6v6/NGg==" workbookSpinCount="100000"/>
  <bookViews>
    <workbookView xWindow="0" yWindow="0" windowWidth="23040" windowHeight="9216"/>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<sst xmlns="http://schemas.openxmlformats.org/spreadsheetml/2006/main" xmlns:r="http://schemas.openxmlformats.org/officeDocument/2006/relationships" count="114" uniqueCount="114">
  <si>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</si>
  <si>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</si>
  <si>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</si>
  <si>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</si>
  <si>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</si>
  <si>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</si>
  <si>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</si>
  <si>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</si>
  <si>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</si>
  <si>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</si>
  <si>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</si>
  <si>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</si>
  <si>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</si>
  <si>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</si>
  <si>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</si>
  <si>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</si>
  <si>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</si>
  <si>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</si>
  <si>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</si>
  <si>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</si>
  <si>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</si>
  <si>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</si>
  <si>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</si>
  <si>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</si>
  <si>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</si>
  <si>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</si>
  <si>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</si>
  <si>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</si>
  <si>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</si>
  <si>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</si>
  <si>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</si>
  <si>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</si>
  <si>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</si>
  <si>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</si>
  <si>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</si>
  <si>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</si>
  <si>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</si>
  <si>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</si>
  <si>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</si>
  <si>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</si>
  <si>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</si>
  <si>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</si>
  <si>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</si>
  <si>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</si>
  <si>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</si>
  <si>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</si>
  <si>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</si>
  <si>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</si>
  <si>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</si>
  <si>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</si>
  <si>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</si>
  <si>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</si>
  <si>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</si>
  <si>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</si>
  <si>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</si>
  <si>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</si>
  <si>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</si>
  <si>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</si>
  <si>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</si>
  <si>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</si>
  <si>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</si>
  <si>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</si>
  <si>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</si>
  <si>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</si>
  <si>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</si>
  <si>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</si>
  <si>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</si>
  <si>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</si>
  <si>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</si>
  <si>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</si>
  <si>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</si>
  <si>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</si>
  <si>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</si>
  <si>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</si>
  <si>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</si>
  <si>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</si>
  <si>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</si>
  <si>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</si>
  <si>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</si>
  <si>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</si>
  <si>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</si>
  <si>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</si>
  <si>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</si>
  <si>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</si>
  <si>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</si>
  <si>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</si>
  <si>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</si>
  <si>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</si>
  <si>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</si>
  <si>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</si>
  <si>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</si>
  <si>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</si>
  <si>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</si>
  <si>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</si>
  <si>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</si>
  <si>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三条市</t>
  </si>
  <si>
    <t>法適用</t>
  </si>
  <si>
    <t>下水道事業</t>
  </si>
  <si>
    <t>公共下水道</t>
  </si>
  <si>
    <t>Cc2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</si>
  <si>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</si>
  <si>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</si>
  <si>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</si>
  <si>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</si>
  <si>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</si>
  <si>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</si>
  <si>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</si>
  <si>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</si>
  <si>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</si>
  <si>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</si>
  <si>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</si>
  <si>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　本市の公共下水道事業は、昭和53年度に全体計画を策定し、その後、順次事業認可を受け、処理場建設工事、幹線工事及び面整備を実施してきた。現在も整備を進めている途中であり、普及率は依然として低い状況である。
　経営状況については、①経常収支比率が100％を上回っているが、実態としては一般会計からの基準外繰入金により収支均衡が図られているため、経営状況は依然として厳しい状況である。
　③流動比率については、企業債償還の減少に伴い改善傾向となっているが、経費に占める企業債償還の割合が依然として高く、償還のための財源を繰入金に依存していることから、類似団体平均値を下回っている。
　また、⑦施設利用率及び⑧水洗化率が低いことから、接続率向上に向けた対策に引き続き取り組むことで、使用料収入の確保を図る。</t>
  </si>
  <si>
    <t>　現在、整備を進めている状況であり、現時点では老朽化した施設はない状態である。しかし、類似団体と比較すると低いものの①有形固定資産減価償却率も年々上昇しており、今後の管渠老朽化に備えて、将来を見据えた計画的な老朽化対策が必要となる。</t>
  </si>
  <si>
    <t>　繰入金に依存している現状から脱却するため、接続率向上に向けた対策を着実に進め、安定した使用料収入の確保を図る。
　また、各施設の改築及び更新の際は、人口減少や少子高齢化に伴う地域社会構造の変化に対応するため、広域化及び共同化等の検討を行い、持続可能な下水道事業経営を目指す。
　なお、当市では予算の弾力条項既定の適用や建設改良費予算の繰越手続の簡素化など予算執行の弾力化を図るとともに、ストックやコスト情報を明確にし、下水道事業会計の実態をこれまで以上に把握することを目的に令和２年度から財務会計部門において法適用事業(公営企業会計）へ移行している。</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</si>
</sst>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4.e-002</c:v>
                </c:pt>
                <c:pt idx="2">
                  <c:v>0.14000000000000001</c:v>
                </c:pt>
                <c:pt idx="3">
                  <c:v>8.e-002</c:v>
                </c:pt>
                <c:pt idx="4">
                  <c:v>0.57999999999999996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38.450000000000003</c:v>
                </c:pt>
                <c:pt idx="2">
                  <c:v>36.97</c:v>
                </c:pt>
                <c:pt idx="3">
                  <c:v>36.11</c:v>
                </c:pt>
                <c:pt idx="4">
                  <c:v>36.32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46.3</c:v>
                </c:pt>
                <c:pt idx="2">
                  <c:v>51.42</c:v>
                </c:pt>
                <c:pt idx="3">
                  <c:v>48.95</c:v>
                </c:pt>
                <c:pt idx="4">
                  <c:v>49.28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61.86</c:v>
                </c:pt>
                <c:pt idx="2">
                  <c:v>62.3</c:v>
                </c:pt>
                <c:pt idx="3">
                  <c:v>63.4</c:v>
                </c:pt>
                <c:pt idx="4">
                  <c:v>64.83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85.01</c:v>
                </c:pt>
                <c:pt idx="2">
                  <c:v>81.34</c:v>
                </c:pt>
                <c:pt idx="3">
                  <c:v>81.14</c:v>
                </c:pt>
                <c:pt idx="4">
                  <c:v>79.7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102.92</c:v>
                </c:pt>
                <c:pt idx="2">
                  <c:v>98.72</c:v>
                </c:pt>
                <c:pt idx="3">
                  <c:v>102.43</c:v>
                </c:pt>
                <c:pt idx="4">
                  <c:v>100.02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106.75</c:v>
                </c:pt>
                <c:pt idx="2">
                  <c:v>107.08</c:v>
                </c:pt>
                <c:pt idx="3">
                  <c:v>106.08</c:v>
                </c:pt>
                <c:pt idx="4">
                  <c:v>106.87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3.86</c:v>
                </c:pt>
                <c:pt idx="2">
                  <c:v>7.3</c:v>
                </c:pt>
                <c:pt idx="3">
                  <c:v>10.48</c:v>
                </c:pt>
                <c:pt idx="4">
                  <c:v>13.7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9.0399999999999991</c:v>
                </c:pt>
                <c:pt idx="2">
                  <c:v>14.65</c:v>
                </c:pt>
                <c:pt idx="3">
                  <c:v>16.11</c:v>
                </c:pt>
                <c:pt idx="4">
                  <c:v>17.05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formatCode="#,##0.00;&quot;△&quot;#,##0.00">
                  <c:v>0</c:v>
                </c:pt>
                <c:pt idx="2">
                  <c:v>0.1</c:v>
                </c:pt>
                <c:pt idx="3">
                  <c:v>0.17</c:v>
                </c:pt>
                <c:pt idx="4">
                  <c:v>0.22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formatCode="#,##0.00;&quot;△&quot;#,##0.00">
                  <c:v>0</c:v>
                </c:pt>
                <c:pt idx="2">
                  <c:v>5.27</c:v>
                </c:pt>
                <c:pt idx="3">
                  <c:v>10.16</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7.23</c:v>
                </c:pt>
                <c:pt idx="2">
                  <c:v>45.94</c:v>
                </c:pt>
                <c:pt idx="3">
                  <c:v>29.34</c:v>
                </c:pt>
                <c:pt idx="4">
                  <c:v>21.73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19.07</c:v>
                </c:pt>
                <c:pt idx="2">
                  <c:v>32.93</c:v>
                </c:pt>
                <c:pt idx="3">
                  <c:v>26.2</c:v>
                </c:pt>
                <c:pt idx="4">
                  <c:v>41.17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38.76</c:v>
                </c:pt>
                <c:pt idx="2">
                  <c:v>47.7</c:v>
                </c:pt>
                <c:pt idx="3">
                  <c:v>50.59</c:v>
                </c:pt>
                <c:pt idx="4">
                  <c:v>62.37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1263.78</c:v>
                </c:pt>
                <c:pt idx="2">
                  <c:v>291.16000000000003</c:v>
                </c:pt>
                <c:pt idx="3" formatCode="#,##0.00;&quot;△&quot;#,##0.00">
                  <c:v>0</c:v>
                </c:pt>
                <c:pt idx="4">
                  <c:v>794.77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1303.55</c:v>
                </c:pt>
                <c:pt idx="2">
                  <c:v>1102.01</c:v>
                </c:pt>
                <c:pt idx="3">
                  <c:v>987.36</c:v>
                </c:pt>
                <c:pt idx="4">
                  <c:v>1042.77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73.37</c:v>
                </c:pt>
                <c:pt idx="2">
                  <c:v>99.96</c:v>
                </c:pt>
                <c:pt idx="3">
                  <c:v>99.68</c:v>
                </c:pt>
                <c:pt idx="4">
                  <c:v>94.46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78.510000000000005</c:v>
                </c:pt>
                <c:pt idx="2">
                  <c:v>82.55</c:v>
                </c:pt>
                <c:pt idx="3">
                  <c:v>83.55</c:v>
                </c:pt>
                <c:pt idx="4">
                  <c:v>84.48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257.73</c:v>
                </c:pt>
                <c:pt idx="2">
                  <c:v>189.92</c:v>
                </c:pt>
                <c:pt idx="3">
                  <c:v>191.25</c:v>
                </c:pt>
                <c:pt idx="4">
                  <c:v>202.21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160.44999999999999</c:v>
                </c:pt>
                <c:pt idx="2">
                  <c:v>188.38</c:v>
                </c:pt>
                <c:pt idx="3">
                  <c:v>185.98</c:v>
                </c:pt>
                <c:pt idx="4">
                  <c:v>187.11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55" zoomScaleNormal="55" workbookViewId="0">
      <selection activeCell="BQ90" sqref="BQ90"/>
    </sheetView>
  </sheetViews>
  <sheetFormatPr defaultColWidth="2.6640625" defaultRowHeight="13"/>
  <cols>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三条市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Cc2</v>
      </c>
      <c r="X8" s="6"/>
      <c r="Y8" s="6"/>
      <c r="Z8" s="6"/>
      <c r="AA8" s="6"/>
      <c r="AB8" s="6"/>
      <c r="AC8" s="6"/>
      <c r="AD8" s="20" t="str">
        <f>データ!$M$6</f>
        <v>非設置</v>
      </c>
      <c r="AE8" s="20"/>
      <c r="AF8" s="20"/>
      <c r="AG8" s="20"/>
      <c r="AH8" s="20"/>
      <c r="AI8" s="20"/>
      <c r="AJ8" s="20"/>
      <c r="AK8" s="3"/>
      <c r="AL8" s="21">
        <f>データ!S6</f>
        <v>92359</v>
      </c>
      <c r="AM8" s="21"/>
      <c r="AN8" s="21"/>
      <c r="AO8" s="21"/>
      <c r="AP8" s="21"/>
      <c r="AQ8" s="21"/>
      <c r="AR8" s="21"/>
      <c r="AS8" s="21"/>
      <c r="AT8" s="7">
        <f>データ!T6</f>
        <v>431.97</v>
      </c>
      <c r="AU8" s="7"/>
      <c r="AV8" s="7"/>
      <c r="AW8" s="7"/>
      <c r="AX8" s="7"/>
      <c r="AY8" s="7"/>
      <c r="AZ8" s="7"/>
      <c r="BA8" s="7"/>
      <c r="BB8" s="7">
        <f>データ!U6</f>
        <v>213.81</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65.08</v>
      </c>
      <c r="J10" s="7"/>
      <c r="K10" s="7"/>
      <c r="L10" s="7"/>
      <c r="M10" s="7"/>
      <c r="N10" s="7"/>
      <c r="O10" s="7"/>
      <c r="P10" s="7">
        <f>データ!P6</f>
        <v>9.48</v>
      </c>
      <c r="Q10" s="7"/>
      <c r="R10" s="7"/>
      <c r="S10" s="7"/>
      <c r="T10" s="7"/>
      <c r="U10" s="7"/>
      <c r="V10" s="7"/>
      <c r="W10" s="7">
        <f>データ!Q6</f>
        <v>93.06</v>
      </c>
      <c r="X10" s="7"/>
      <c r="Y10" s="7"/>
      <c r="Z10" s="7"/>
      <c r="AA10" s="7"/>
      <c r="AB10" s="7"/>
      <c r="AC10" s="7"/>
      <c r="AD10" s="21">
        <f>データ!R6</f>
        <v>3795</v>
      </c>
      <c r="AE10" s="21"/>
      <c r="AF10" s="21"/>
      <c r="AG10" s="21"/>
      <c r="AH10" s="21"/>
      <c r="AI10" s="21"/>
      <c r="AJ10" s="21"/>
      <c r="AK10" s="2"/>
      <c r="AL10" s="21">
        <f>データ!V6</f>
        <v>8710</v>
      </c>
      <c r="AM10" s="21"/>
      <c r="AN10" s="21"/>
      <c r="AO10" s="21"/>
      <c r="AP10" s="21"/>
      <c r="AQ10" s="21"/>
      <c r="AR10" s="21"/>
      <c r="AS10" s="21"/>
      <c r="AT10" s="7">
        <f>データ!W6</f>
        <v>1.95</v>
      </c>
      <c r="AU10" s="7"/>
      <c r="AV10" s="7"/>
      <c r="AW10" s="7"/>
      <c r="AX10" s="7"/>
      <c r="AY10" s="7"/>
      <c r="AZ10" s="7"/>
      <c r="BA10" s="7"/>
      <c r="BB10" s="7">
        <f>データ!X6</f>
        <v>4466.67</v>
      </c>
      <c r="BC10" s="7"/>
      <c r="BD10" s="7"/>
      <c r="BE10" s="7"/>
      <c r="BF10" s="7"/>
      <c r="BG10" s="7"/>
      <c r="BH10" s="7"/>
      <c r="BI10" s="7"/>
      <c r="BJ10" s="2"/>
      <c r="BK10" s="2"/>
      <c r="BL10" s="29" t="s">
        <v>35</v>
      </c>
      <c r="BM10" s="39"/>
      <c r="BN10" s="46" t="s">
        <v>36</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37</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38</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111</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113</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41</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42</v>
      </c>
      <c r="C84" s="12"/>
      <c r="D84" s="12"/>
      <c r="E84" s="12" t="s">
        <v>44</v>
      </c>
      <c r="F84" s="12" t="s">
        <v>45</v>
      </c>
      <c r="G84" s="12" t="s">
        <v>46</v>
      </c>
      <c r="H84" s="12" t="s">
        <v>39</v>
      </c>
      <c r="I84" s="12" t="s">
        <v>11</v>
      </c>
      <c r="J84" s="12" t="s">
        <v>47</v>
      </c>
      <c r="K84" s="12" t="s">
        <v>48</v>
      </c>
      <c r="L84" s="12" t="s">
        <v>4</v>
      </c>
      <c r="M84" s="12" t="s">
        <v>33</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oH9kHnmASZ6p8VZ5Cc+tkq759+SrssWZwVMvG2mOrZ+58zebV5LdQxotj5/BYrukom969fqgQY4RUGo6DrnQg==" saltValue="phMe0KEOSLnqhQPWpEH3KQ=="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2"/>
  <cols>
    <col min="2" max="144" width="11.88671875" customWidth="1"/>
  </cols>
  <sheetData>
    <row r="1" spans="1:148">
      <c r="A1" t="s">
        <v>53</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54</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56</v>
      </c>
      <c r="D3" s="58" t="s">
        <v>57</v>
      </c>
      <c r="E3" s="58" t="s">
        <v>7</v>
      </c>
      <c r="F3" s="58" t="s">
        <v>6</v>
      </c>
      <c r="G3" s="58" t="s">
        <v>25</v>
      </c>
      <c r="H3" s="64" t="s">
        <v>58</v>
      </c>
      <c r="I3" s="67"/>
      <c r="J3" s="67"/>
      <c r="K3" s="67"/>
      <c r="L3" s="67"/>
      <c r="M3" s="67"/>
      <c r="N3" s="67"/>
      <c r="O3" s="67"/>
      <c r="P3" s="67"/>
      <c r="Q3" s="67"/>
      <c r="R3" s="67"/>
      <c r="S3" s="67"/>
      <c r="T3" s="67"/>
      <c r="U3" s="67"/>
      <c r="V3" s="67"/>
      <c r="W3" s="67"/>
      <c r="X3" s="72"/>
      <c r="Y3" s="75" t="s">
        <v>51</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59</v>
      </c>
      <c r="B4" s="59"/>
      <c r="C4" s="59"/>
      <c r="D4" s="59"/>
      <c r="E4" s="59"/>
      <c r="F4" s="59"/>
      <c r="G4" s="59"/>
      <c r="H4" s="65"/>
      <c r="I4" s="68"/>
      <c r="J4" s="68"/>
      <c r="K4" s="68"/>
      <c r="L4" s="68"/>
      <c r="M4" s="68"/>
      <c r="N4" s="68"/>
      <c r="O4" s="68"/>
      <c r="P4" s="68"/>
      <c r="Q4" s="68"/>
      <c r="R4" s="68"/>
      <c r="S4" s="68"/>
      <c r="T4" s="68"/>
      <c r="U4" s="68"/>
      <c r="V4" s="68"/>
      <c r="W4" s="68"/>
      <c r="X4" s="73"/>
      <c r="Y4" s="76" t="s">
        <v>49</v>
      </c>
      <c r="Z4" s="76"/>
      <c r="AA4" s="76"/>
      <c r="AB4" s="76"/>
      <c r="AC4" s="76"/>
      <c r="AD4" s="76"/>
      <c r="AE4" s="76"/>
      <c r="AF4" s="76"/>
      <c r="AG4" s="76"/>
      <c r="AH4" s="76"/>
      <c r="AI4" s="76"/>
      <c r="AJ4" s="76" t="s">
        <v>43</v>
      </c>
      <c r="AK4" s="76"/>
      <c r="AL4" s="76"/>
      <c r="AM4" s="76"/>
      <c r="AN4" s="76"/>
      <c r="AO4" s="76"/>
      <c r="AP4" s="76"/>
      <c r="AQ4" s="76"/>
      <c r="AR4" s="76"/>
      <c r="AS4" s="76"/>
      <c r="AT4" s="76"/>
      <c r="AU4" s="76" t="s">
        <v>28</v>
      </c>
      <c r="AV4" s="76"/>
      <c r="AW4" s="76"/>
      <c r="AX4" s="76"/>
      <c r="AY4" s="76"/>
      <c r="AZ4" s="76"/>
      <c r="BA4" s="76"/>
      <c r="BB4" s="76"/>
      <c r="BC4" s="76"/>
      <c r="BD4" s="76"/>
      <c r="BE4" s="76"/>
      <c r="BF4" s="76" t="s">
        <v>61</v>
      </c>
      <c r="BG4" s="76"/>
      <c r="BH4" s="76"/>
      <c r="BI4" s="76"/>
      <c r="BJ4" s="76"/>
      <c r="BK4" s="76"/>
      <c r="BL4" s="76"/>
      <c r="BM4" s="76"/>
      <c r="BN4" s="76"/>
      <c r="BO4" s="76"/>
      <c r="BP4" s="76"/>
      <c r="BQ4" s="76" t="s">
        <v>0</v>
      </c>
      <c r="BR4" s="76"/>
      <c r="BS4" s="76"/>
      <c r="BT4" s="76"/>
      <c r="BU4" s="76"/>
      <c r="BV4" s="76"/>
      <c r="BW4" s="76"/>
      <c r="BX4" s="76"/>
      <c r="BY4" s="76"/>
      <c r="BZ4" s="76"/>
      <c r="CA4" s="76"/>
      <c r="CB4" s="76" t="s">
        <v>60</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55</v>
      </c>
      <c r="I5" s="66" t="s">
        <v>69</v>
      </c>
      <c r="J5" s="66" t="s">
        <v>70</v>
      </c>
      <c r="K5" s="66" t="s">
        <v>71</v>
      </c>
      <c r="L5" s="66" t="s">
        <v>72</v>
      </c>
      <c r="M5" s="66" t="s">
        <v>8</v>
      </c>
      <c r="N5" s="66" t="s">
        <v>73</v>
      </c>
      <c r="O5" s="66" t="s">
        <v>74</v>
      </c>
      <c r="P5" s="66" t="s">
        <v>75</v>
      </c>
      <c r="Q5" s="66" t="s">
        <v>76</v>
      </c>
      <c r="R5" s="66" t="s">
        <v>77</v>
      </c>
      <c r="S5" s="66" t="s">
        <v>78</v>
      </c>
      <c r="T5" s="66" t="s">
        <v>79</v>
      </c>
      <c r="U5" s="66" t="s">
        <v>62</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42</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152048</v>
      </c>
      <c r="D6" s="61">
        <f t="shared" si="1"/>
        <v>46</v>
      </c>
      <c r="E6" s="61">
        <f t="shared" si="1"/>
        <v>17</v>
      </c>
      <c r="F6" s="61">
        <f t="shared" si="1"/>
        <v>1</v>
      </c>
      <c r="G6" s="61">
        <f t="shared" si="1"/>
        <v>0</v>
      </c>
      <c r="H6" s="61" t="str">
        <f t="shared" si="1"/>
        <v>新潟県　三条市</v>
      </c>
      <c r="I6" s="61" t="str">
        <f t="shared" si="1"/>
        <v>法適用</v>
      </c>
      <c r="J6" s="61" t="str">
        <f t="shared" si="1"/>
        <v>下水道事業</v>
      </c>
      <c r="K6" s="61" t="str">
        <f t="shared" si="1"/>
        <v>公共下水道</v>
      </c>
      <c r="L6" s="61" t="str">
        <f t="shared" si="1"/>
        <v>Cc2</v>
      </c>
      <c r="M6" s="61" t="str">
        <f t="shared" si="1"/>
        <v>非設置</v>
      </c>
      <c r="N6" s="69" t="str">
        <f t="shared" si="1"/>
        <v>-</v>
      </c>
      <c r="O6" s="69">
        <f t="shared" si="1"/>
        <v>65.08</v>
      </c>
      <c r="P6" s="69">
        <f t="shared" si="1"/>
        <v>9.48</v>
      </c>
      <c r="Q6" s="69">
        <f t="shared" si="1"/>
        <v>93.06</v>
      </c>
      <c r="R6" s="69">
        <f t="shared" si="1"/>
        <v>3795</v>
      </c>
      <c r="S6" s="69">
        <f t="shared" si="1"/>
        <v>92359</v>
      </c>
      <c r="T6" s="69">
        <f t="shared" si="1"/>
        <v>431.97</v>
      </c>
      <c r="U6" s="69">
        <f t="shared" si="1"/>
        <v>213.81</v>
      </c>
      <c r="V6" s="69">
        <f t="shared" si="1"/>
        <v>8710</v>
      </c>
      <c r="W6" s="69">
        <f t="shared" si="1"/>
        <v>1.95</v>
      </c>
      <c r="X6" s="69">
        <f t="shared" si="1"/>
        <v>4466.67</v>
      </c>
      <c r="Y6" s="77" t="str">
        <f t="shared" ref="Y6:AH6" si="2">IF(Y7="",NA(),Y7)</f>
        <v>-</v>
      </c>
      <c r="Z6" s="77">
        <f t="shared" si="2"/>
        <v>102.92</v>
      </c>
      <c r="AA6" s="77">
        <f t="shared" si="2"/>
        <v>98.72</v>
      </c>
      <c r="AB6" s="77">
        <f t="shared" si="2"/>
        <v>102.43</v>
      </c>
      <c r="AC6" s="77">
        <f t="shared" si="2"/>
        <v>100.02</v>
      </c>
      <c r="AD6" s="77" t="str">
        <f t="shared" si="2"/>
        <v>-</v>
      </c>
      <c r="AE6" s="77">
        <f t="shared" si="2"/>
        <v>106.75</v>
      </c>
      <c r="AF6" s="77">
        <f t="shared" si="2"/>
        <v>107.08</v>
      </c>
      <c r="AG6" s="77">
        <f t="shared" si="2"/>
        <v>106.08</v>
      </c>
      <c r="AH6" s="77">
        <f t="shared" si="2"/>
        <v>106.87</v>
      </c>
      <c r="AI6" s="69" t="str">
        <f>IF(AI7="","",IF(AI7="-","【-】","【"&amp;SUBSTITUTE(TEXT(AI7,"#,##0.00"),"-","△")&amp;"】"))</f>
        <v>【105.91】</v>
      </c>
      <c r="AJ6" s="77" t="str">
        <f t="shared" ref="AJ6:AS6" si="3">IF(AJ7="",NA(),AJ7)</f>
        <v>-</v>
      </c>
      <c r="AK6" s="69">
        <f t="shared" si="3"/>
        <v>0</v>
      </c>
      <c r="AL6" s="77">
        <f t="shared" si="3"/>
        <v>5.27</v>
      </c>
      <c r="AM6" s="77">
        <f t="shared" si="3"/>
        <v>10.16</v>
      </c>
      <c r="AN6" s="69">
        <f t="shared" si="3"/>
        <v>0</v>
      </c>
      <c r="AO6" s="77" t="str">
        <f t="shared" si="3"/>
        <v>-</v>
      </c>
      <c r="AP6" s="77">
        <f t="shared" si="3"/>
        <v>7.23</v>
      </c>
      <c r="AQ6" s="77">
        <f t="shared" si="3"/>
        <v>45.94</v>
      </c>
      <c r="AR6" s="77">
        <f t="shared" si="3"/>
        <v>29.34</v>
      </c>
      <c r="AS6" s="77">
        <f t="shared" si="3"/>
        <v>21.73</v>
      </c>
      <c r="AT6" s="69" t="str">
        <f>IF(AT7="","",IF(AT7="-","【-】","【"&amp;SUBSTITUTE(TEXT(AT7,"#,##0.00"),"-","△")&amp;"】"))</f>
        <v>【3.03】</v>
      </c>
      <c r="AU6" s="77" t="str">
        <f t="shared" ref="AU6:BD6" si="4">IF(AU7="",NA(),AU7)</f>
        <v>-</v>
      </c>
      <c r="AV6" s="77">
        <f t="shared" si="4"/>
        <v>19.07</v>
      </c>
      <c r="AW6" s="77">
        <f t="shared" si="4"/>
        <v>32.93</v>
      </c>
      <c r="AX6" s="77">
        <f t="shared" si="4"/>
        <v>26.2</v>
      </c>
      <c r="AY6" s="77">
        <f t="shared" si="4"/>
        <v>41.17</v>
      </c>
      <c r="AZ6" s="77" t="str">
        <f t="shared" si="4"/>
        <v>-</v>
      </c>
      <c r="BA6" s="77">
        <f t="shared" si="4"/>
        <v>38.76</v>
      </c>
      <c r="BB6" s="77">
        <f t="shared" si="4"/>
        <v>47.7</v>
      </c>
      <c r="BC6" s="77">
        <f t="shared" si="4"/>
        <v>50.59</v>
      </c>
      <c r="BD6" s="77">
        <f t="shared" si="4"/>
        <v>62.37</v>
      </c>
      <c r="BE6" s="69" t="str">
        <f>IF(BE7="","",IF(BE7="-","【-】","【"&amp;SUBSTITUTE(TEXT(BE7,"#,##0.00"),"-","△")&amp;"】"))</f>
        <v>【78.43】</v>
      </c>
      <c r="BF6" s="77" t="str">
        <f t="shared" ref="BF6:BO6" si="5">IF(BF7="",NA(),BF7)</f>
        <v>-</v>
      </c>
      <c r="BG6" s="77">
        <f t="shared" si="5"/>
        <v>1263.78</v>
      </c>
      <c r="BH6" s="77">
        <f t="shared" si="5"/>
        <v>291.16000000000003</v>
      </c>
      <c r="BI6" s="69">
        <f t="shared" si="5"/>
        <v>0</v>
      </c>
      <c r="BJ6" s="77">
        <f t="shared" si="5"/>
        <v>794.77</v>
      </c>
      <c r="BK6" s="77" t="str">
        <f t="shared" si="5"/>
        <v>-</v>
      </c>
      <c r="BL6" s="77">
        <f t="shared" si="5"/>
        <v>1303.55</v>
      </c>
      <c r="BM6" s="77">
        <f t="shared" si="5"/>
        <v>1102.01</v>
      </c>
      <c r="BN6" s="77">
        <f t="shared" si="5"/>
        <v>987.36</v>
      </c>
      <c r="BO6" s="77">
        <f t="shared" si="5"/>
        <v>1042.77</v>
      </c>
      <c r="BP6" s="69" t="str">
        <f>IF(BP7="","",IF(BP7="-","【-】","【"&amp;SUBSTITUTE(TEXT(BP7,"#,##0.00"),"-","△")&amp;"】"))</f>
        <v>【630.82】</v>
      </c>
      <c r="BQ6" s="77" t="str">
        <f t="shared" ref="BQ6:BZ6" si="6">IF(BQ7="",NA(),BQ7)</f>
        <v>-</v>
      </c>
      <c r="BR6" s="77">
        <f t="shared" si="6"/>
        <v>73.37</v>
      </c>
      <c r="BS6" s="77">
        <f t="shared" si="6"/>
        <v>99.96</v>
      </c>
      <c r="BT6" s="77">
        <f t="shared" si="6"/>
        <v>99.68</v>
      </c>
      <c r="BU6" s="77">
        <f t="shared" si="6"/>
        <v>94.46</v>
      </c>
      <c r="BV6" s="77" t="str">
        <f t="shared" si="6"/>
        <v>-</v>
      </c>
      <c r="BW6" s="77">
        <f t="shared" si="6"/>
        <v>78.510000000000005</v>
      </c>
      <c r="BX6" s="77">
        <f t="shared" si="6"/>
        <v>82.55</v>
      </c>
      <c r="BY6" s="77">
        <f t="shared" si="6"/>
        <v>83.55</v>
      </c>
      <c r="BZ6" s="77">
        <f t="shared" si="6"/>
        <v>84.48</v>
      </c>
      <c r="CA6" s="69" t="str">
        <f>IF(CA7="","",IF(CA7="-","【-】","【"&amp;SUBSTITUTE(TEXT(CA7,"#,##0.00"),"-","△")&amp;"】"))</f>
        <v>【97.81】</v>
      </c>
      <c r="CB6" s="77" t="str">
        <f t="shared" ref="CB6:CK6" si="7">IF(CB7="",NA(),CB7)</f>
        <v>-</v>
      </c>
      <c r="CC6" s="77">
        <f t="shared" si="7"/>
        <v>257.73</v>
      </c>
      <c r="CD6" s="77">
        <f t="shared" si="7"/>
        <v>189.92</v>
      </c>
      <c r="CE6" s="77">
        <f t="shared" si="7"/>
        <v>191.25</v>
      </c>
      <c r="CF6" s="77">
        <f t="shared" si="7"/>
        <v>202.21</v>
      </c>
      <c r="CG6" s="77" t="str">
        <f t="shared" si="7"/>
        <v>-</v>
      </c>
      <c r="CH6" s="77">
        <f t="shared" si="7"/>
        <v>160.44999999999999</v>
      </c>
      <c r="CI6" s="77">
        <f t="shared" si="7"/>
        <v>188.38</v>
      </c>
      <c r="CJ6" s="77">
        <f t="shared" si="7"/>
        <v>185.98</v>
      </c>
      <c r="CK6" s="77">
        <f t="shared" si="7"/>
        <v>187.11</v>
      </c>
      <c r="CL6" s="69" t="str">
        <f>IF(CL7="","",IF(CL7="-","【-】","【"&amp;SUBSTITUTE(TEXT(CL7,"#,##0.00"),"-","△")&amp;"】"))</f>
        <v>【138.75】</v>
      </c>
      <c r="CM6" s="77" t="str">
        <f t="shared" ref="CM6:CV6" si="8">IF(CM7="",NA(),CM7)</f>
        <v>-</v>
      </c>
      <c r="CN6" s="77">
        <f t="shared" si="8"/>
        <v>38.450000000000003</v>
      </c>
      <c r="CO6" s="77">
        <f t="shared" si="8"/>
        <v>36.97</v>
      </c>
      <c r="CP6" s="77">
        <f t="shared" si="8"/>
        <v>36.11</v>
      </c>
      <c r="CQ6" s="77">
        <f t="shared" si="8"/>
        <v>36.32</v>
      </c>
      <c r="CR6" s="77" t="str">
        <f t="shared" si="8"/>
        <v>-</v>
      </c>
      <c r="CS6" s="77">
        <f t="shared" si="8"/>
        <v>46.3</v>
      </c>
      <c r="CT6" s="77">
        <f t="shared" si="8"/>
        <v>51.42</v>
      </c>
      <c r="CU6" s="77">
        <f t="shared" si="8"/>
        <v>48.95</v>
      </c>
      <c r="CV6" s="77">
        <f t="shared" si="8"/>
        <v>49.28</v>
      </c>
      <c r="CW6" s="69" t="str">
        <f>IF(CW7="","",IF(CW7="-","【-】","【"&amp;SUBSTITUTE(TEXT(CW7,"#,##0.00"),"-","△")&amp;"】"))</f>
        <v>【58.94】</v>
      </c>
      <c r="CX6" s="77" t="str">
        <f t="shared" ref="CX6:DG6" si="9">IF(CX7="",NA(),CX7)</f>
        <v>-</v>
      </c>
      <c r="CY6" s="77">
        <f t="shared" si="9"/>
        <v>61.86</v>
      </c>
      <c r="CZ6" s="77">
        <f t="shared" si="9"/>
        <v>62.3</v>
      </c>
      <c r="DA6" s="77">
        <f t="shared" si="9"/>
        <v>63.4</v>
      </c>
      <c r="DB6" s="77">
        <f t="shared" si="9"/>
        <v>64.83</v>
      </c>
      <c r="DC6" s="77" t="str">
        <f t="shared" si="9"/>
        <v>-</v>
      </c>
      <c r="DD6" s="77">
        <f t="shared" si="9"/>
        <v>85.01</v>
      </c>
      <c r="DE6" s="77">
        <f t="shared" si="9"/>
        <v>81.34</v>
      </c>
      <c r="DF6" s="77">
        <f t="shared" si="9"/>
        <v>81.14</v>
      </c>
      <c r="DG6" s="77">
        <f t="shared" si="9"/>
        <v>79.7</v>
      </c>
      <c r="DH6" s="69" t="str">
        <f>IF(DH7="","",IF(DH7="-","【-】","【"&amp;SUBSTITUTE(TEXT(DH7,"#,##0.00"),"-","△")&amp;"】"))</f>
        <v>【95.91】</v>
      </c>
      <c r="DI6" s="77" t="str">
        <f t="shared" ref="DI6:DR6" si="10">IF(DI7="",NA(),DI7)</f>
        <v>-</v>
      </c>
      <c r="DJ6" s="77">
        <f t="shared" si="10"/>
        <v>3.86</v>
      </c>
      <c r="DK6" s="77">
        <f t="shared" si="10"/>
        <v>7.3</v>
      </c>
      <c r="DL6" s="77">
        <f t="shared" si="10"/>
        <v>10.48</v>
      </c>
      <c r="DM6" s="77">
        <f t="shared" si="10"/>
        <v>13.7</v>
      </c>
      <c r="DN6" s="77" t="str">
        <f t="shared" si="10"/>
        <v>-</v>
      </c>
      <c r="DO6" s="77">
        <f t="shared" si="10"/>
        <v>9.0399999999999991</v>
      </c>
      <c r="DP6" s="77">
        <f t="shared" si="10"/>
        <v>14.65</v>
      </c>
      <c r="DQ6" s="77">
        <f t="shared" si="10"/>
        <v>16.11</v>
      </c>
      <c r="DR6" s="77">
        <f t="shared" si="10"/>
        <v>17.05</v>
      </c>
      <c r="DS6" s="69" t="str">
        <f>IF(DS7="","",IF(DS7="-","【-】","【"&amp;SUBSTITUTE(TEXT(DS7,"#,##0.00"),"-","△")&amp;"】"))</f>
        <v>【41.09】</v>
      </c>
      <c r="DT6" s="77" t="str">
        <f t="shared" ref="DT6:EC6" si="11">IF(DT7="",NA(),DT7)</f>
        <v>-</v>
      </c>
      <c r="DU6" s="69">
        <f t="shared" si="11"/>
        <v>0</v>
      </c>
      <c r="DV6" s="69">
        <f t="shared" si="11"/>
        <v>0</v>
      </c>
      <c r="DW6" s="69">
        <f t="shared" si="11"/>
        <v>0</v>
      </c>
      <c r="DX6" s="69">
        <f t="shared" si="11"/>
        <v>0</v>
      </c>
      <c r="DY6" s="77" t="str">
        <f t="shared" si="11"/>
        <v>-</v>
      </c>
      <c r="DZ6" s="69">
        <f t="shared" si="11"/>
        <v>0</v>
      </c>
      <c r="EA6" s="77">
        <f t="shared" si="11"/>
        <v>0.1</v>
      </c>
      <c r="EB6" s="77">
        <f t="shared" si="11"/>
        <v>0.17</v>
      </c>
      <c r="EC6" s="77">
        <f t="shared" si="11"/>
        <v>0.22</v>
      </c>
      <c r="ED6" s="69" t="str">
        <f>IF(ED7="","",IF(ED7="-","【-】","【"&amp;SUBSTITUTE(TEXT(ED7,"#,##0.00"),"-","△")&amp;"】"))</f>
        <v>【8.68】</v>
      </c>
      <c r="EE6" s="77" t="str">
        <f t="shared" ref="EE6:EN6" si="12">IF(EE7="",NA(),EE7)</f>
        <v>-</v>
      </c>
      <c r="EF6" s="69">
        <f t="shared" si="12"/>
        <v>0</v>
      </c>
      <c r="EG6" s="69">
        <f t="shared" si="12"/>
        <v>0</v>
      </c>
      <c r="EH6" s="69">
        <f t="shared" si="12"/>
        <v>0</v>
      </c>
      <c r="EI6" s="69">
        <f t="shared" si="12"/>
        <v>0</v>
      </c>
      <c r="EJ6" s="77" t="str">
        <f t="shared" si="12"/>
        <v>-</v>
      </c>
      <c r="EK6" s="77">
        <f t="shared" si="12"/>
        <v>4.e-002</v>
      </c>
      <c r="EL6" s="77">
        <f t="shared" si="12"/>
        <v>0.14000000000000001</v>
      </c>
      <c r="EM6" s="77">
        <f t="shared" si="12"/>
        <v>8.e-002</v>
      </c>
      <c r="EN6" s="77">
        <f t="shared" si="12"/>
        <v>0.57999999999999996</v>
      </c>
      <c r="EO6" s="69" t="str">
        <f>IF(EO7="","",IF(EO7="-","【-】","【"&amp;SUBSTITUTE(TEXT(EO7,"#,##0.00"),"-","△")&amp;"】"))</f>
        <v>【0.22】</v>
      </c>
    </row>
    <row r="7" spans="1:148" s="55" customFormat="1">
      <c r="A7" s="56"/>
      <c r="B7" s="62">
        <v>2023</v>
      </c>
      <c r="C7" s="62">
        <v>152048</v>
      </c>
      <c r="D7" s="62">
        <v>46</v>
      </c>
      <c r="E7" s="62">
        <v>17</v>
      </c>
      <c r="F7" s="62">
        <v>1</v>
      </c>
      <c r="G7" s="62">
        <v>0</v>
      </c>
      <c r="H7" s="62" t="s">
        <v>95</v>
      </c>
      <c r="I7" s="62" t="s">
        <v>96</v>
      </c>
      <c r="J7" s="62" t="s">
        <v>97</v>
      </c>
      <c r="K7" s="62" t="s">
        <v>98</v>
      </c>
      <c r="L7" s="62" t="s">
        <v>99</v>
      </c>
      <c r="M7" s="62" t="s">
        <v>100</v>
      </c>
      <c r="N7" s="70" t="s">
        <v>101</v>
      </c>
      <c r="O7" s="70">
        <v>65.08</v>
      </c>
      <c r="P7" s="70">
        <v>9.48</v>
      </c>
      <c r="Q7" s="70">
        <v>93.06</v>
      </c>
      <c r="R7" s="70">
        <v>3795</v>
      </c>
      <c r="S7" s="70">
        <v>92359</v>
      </c>
      <c r="T7" s="70">
        <v>431.97</v>
      </c>
      <c r="U7" s="70">
        <v>213.81</v>
      </c>
      <c r="V7" s="70">
        <v>8710</v>
      </c>
      <c r="W7" s="70">
        <v>1.95</v>
      </c>
      <c r="X7" s="70">
        <v>4466.67</v>
      </c>
      <c r="Y7" s="70" t="s">
        <v>101</v>
      </c>
      <c r="Z7" s="70">
        <v>102.92</v>
      </c>
      <c r="AA7" s="70">
        <v>98.72</v>
      </c>
      <c r="AB7" s="70">
        <v>102.43</v>
      </c>
      <c r="AC7" s="70">
        <v>100.02</v>
      </c>
      <c r="AD7" s="70" t="s">
        <v>101</v>
      </c>
      <c r="AE7" s="70">
        <v>106.75</v>
      </c>
      <c r="AF7" s="70">
        <v>107.08</v>
      </c>
      <c r="AG7" s="70">
        <v>106.08</v>
      </c>
      <c r="AH7" s="70">
        <v>106.87</v>
      </c>
      <c r="AI7" s="70">
        <v>105.91</v>
      </c>
      <c r="AJ7" s="70" t="s">
        <v>101</v>
      </c>
      <c r="AK7" s="70">
        <v>0</v>
      </c>
      <c r="AL7" s="70">
        <v>5.27</v>
      </c>
      <c r="AM7" s="70">
        <v>10.16</v>
      </c>
      <c r="AN7" s="70">
        <v>0</v>
      </c>
      <c r="AO7" s="70" t="s">
        <v>101</v>
      </c>
      <c r="AP7" s="70">
        <v>7.23</v>
      </c>
      <c r="AQ7" s="70">
        <v>45.94</v>
      </c>
      <c r="AR7" s="70">
        <v>29.34</v>
      </c>
      <c r="AS7" s="70">
        <v>21.73</v>
      </c>
      <c r="AT7" s="70">
        <v>3.03</v>
      </c>
      <c r="AU7" s="70" t="s">
        <v>101</v>
      </c>
      <c r="AV7" s="70">
        <v>19.07</v>
      </c>
      <c r="AW7" s="70">
        <v>32.93</v>
      </c>
      <c r="AX7" s="70">
        <v>26.2</v>
      </c>
      <c r="AY7" s="70">
        <v>41.17</v>
      </c>
      <c r="AZ7" s="70" t="s">
        <v>101</v>
      </c>
      <c r="BA7" s="70">
        <v>38.76</v>
      </c>
      <c r="BB7" s="70">
        <v>47.7</v>
      </c>
      <c r="BC7" s="70">
        <v>50.59</v>
      </c>
      <c r="BD7" s="70">
        <v>62.37</v>
      </c>
      <c r="BE7" s="70">
        <v>78.430000000000007</v>
      </c>
      <c r="BF7" s="70" t="s">
        <v>101</v>
      </c>
      <c r="BG7" s="70">
        <v>1263.78</v>
      </c>
      <c r="BH7" s="70">
        <v>291.16000000000003</v>
      </c>
      <c r="BI7" s="70">
        <v>0</v>
      </c>
      <c r="BJ7" s="70">
        <v>794.77</v>
      </c>
      <c r="BK7" s="70" t="s">
        <v>101</v>
      </c>
      <c r="BL7" s="70">
        <v>1303.55</v>
      </c>
      <c r="BM7" s="70">
        <v>1102.01</v>
      </c>
      <c r="BN7" s="70">
        <v>987.36</v>
      </c>
      <c r="BO7" s="70">
        <v>1042.77</v>
      </c>
      <c r="BP7" s="70">
        <v>630.82000000000005</v>
      </c>
      <c r="BQ7" s="70" t="s">
        <v>101</v>
      </c>
      <c r="BR7" s="70">
        <v>73.37</v>
      </c>
      <c r="BS7" s="70">
        <v>99.96</v>
      </c>
      <c r="BT7" s="70">
        <v>99.68</v>
      </c>
      <c r="BU7" s="70">
        <v>94.46</v>
      </c>
      <c r="BV7" s="70" t="s">
        <v>101</v>
      </c>
      <c r="BW7" s="70">
        <v>78.510000000000005</v>
      </c>
      <c r="BX7" s="70">
        <v>82.55</v>
      </c>
      <c r="BY7" s="70">
        <v>83.55</v>
      </c>
      <c r="BZ7" s="70">
        <v>84.48</v>
      </c>
      <c r="CA7" s="70">
        <v>97.81</v>
      </c>
      <c r="CB7" s="70" t="s">
        <v>101</v>
      </c>
      <c r="CC7" s="70">
        <v>257.73</v>
      </c>
      <c r="CD7" s="70">
        <v>189.92</v>
      </c>
      <c r="CE7" s="70">
        <v>191.25</v>
      </c>
      <c r="CF7" s="70">
        <v>202.21</v>
      </c>
      <c r="CG7" s="70" t="s">
        <v>101</v>
      </c>
      <c r="CH7" s="70">
        <v>160.44999999999999</v>
      </c>
      <c r="CI7" s="70">
        <v>188.38</v>
      </c>
      <c r="CJ7" s="70">
        <v>185.98</v>
      </c>
      <c r="CK7" s="70">
        <v>187.11</v>
      </c>
      <c r="CL7" s="70">
        <v>138.75</v>
      </c>
      <c r="CM7" s="70" t="s">
        <v>101</v>
      </c>
      <c r="CN7" s="70">
        <v>38.450000000000003</v>
      </c>
      <c r="CO7" s="70">
        <v>36.97</v>
      </c>
      <c r="CP7" s="70">
        <v>36.11</v>
      </c>
      <c r="CQ7" s="70">
        <v>36.32</v>
      </c>
      <c r="CR7" s="70" t="s">
        <v>101</v>
      </c>
      <c r="CS7" s="70">
        <v>46.3</v>
      </c>
      <c r="CT7" s="70">
        <v>51.42</v>
      </c>
      <c r="CU7" s="70">
        <v>48.95</v>
      </c>
      <c r="CV7" s="70">
        <v>49.28</v>
      </c>
      <c r="CW7" s="70">
        <v>58.94</v>
      </c>
      <c r="CX7" s="70" t="s">
        <v>101</v>
      </c>
      <c r="CY7" s="70">
        <v>61.86</v>
      </c>
      <c r="CZ7" s="70">
        <v>62.3</v>
      </c>
      <c r="DA7" s="70">
        <v>63.4</v>
      </c>
      <c r="DB7" s="70">
        <v>64.83</v>
      </c>
      <c r="DC7" s="70" t="s">
        <v>101</v>
      </c>
      <c r="DD7" s="70">
        <v>85.01</v>
      </c>
      <c r="DE7" s="70">
        <v>81.34</v>
      </c>
      <c r="DF7" s="70">
        <v>81.14</v>
      </c>
      <c r="DG7" s="70">
        <v>79.7</v>
      </c>
      <c r="DH7" s="70">
        <v>95.91</v>
      </c>
      <c r="DI7" s="70" t="s">
        <v>101</v>
      </c>
      <c r="DJ7" s="70">
        <v>3.86</v>
      </c>
      <c r="DK7" s="70">
        <v>7.3</v>
      </c>
      <c r="DL7" s="70">
        <v>10.48</v>
      </c>
      <c r="DM7" s="70">
        <v>13.7</v>
      </c>
      <c r="DN7" s="70" t="s">
        <v>101</v>
      </c>
      <c r="DO7" s="70">
        <v>9.0399999999999991</v>
      </c>
      <c r="DP7" s="70">
        <v>14.65</v>
      </c>
      <c r="DQ7" s="70">
        <v>16.11</v>
      </c>
      <c r="DR7" s="70">
        <v>17.05</v>
      </c>
      <c r="DS7" s="70">
        <v>41.09</v>
      </c>
      <c r="DT7" s="70" t="s">
        <v>101</v>
      </c>
      <c r="DU7" s="70">
        <v>0</v>
      </c>
      <c r="DV7" s="70">
        <v>0</v>
      </c>
      <c r="DW7" s="70">
        <v>0</v>
      </c>
      <c r="DX7" s="70">
        <v>0</v>
      </c>
      <c r="DY7" s="70" t="s">
        <v>101</v>
      </c>
      <c r="DZ7" s="70">
        <v>0</v>
      </c>
      <c r="EA7" s="70">
        <v>0.1</v>
      </c>
      <c r="EB7" s="70">
        <v>0.17</v>
      </c>
      <c r="EC7" s="70">
        <v>0.22</v>
      </c>
      <c r="ED7" s="70">
        <v>8.68</v>
      </c>
      <c r="EE7" s="70" t="s">
        <v>101</v>
      </c>
      <c r="EF7" s="70">
        <v>0</v>
      </c>
      <c r="EG7" s="70">
        <v>0</v>
      </c>
      <c r="EH7" s="70">
        <v>0</v>
      </c>
      <c r="EI7" s="70">
        <v>0</v>
      </c>
      <c r="EJ7" s="70" t="s">
        <v>101</v>
      </c>
      <c r="EK7" s="70">
        <v>4.e-002</v>
      </c>
      <c r="EL7" s="70">
        <v>0.14000000000000001</v>
      </c>
      <c r="EM7" s="70">
        <v>8.e-002</v>
      </c>
      <c r="EN7" s="70">
        <v>0.57999999999999996</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2025-01-28T23:47:13Z</vt:filetime>
  </property>
</Properties>
</file>