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ajAdmHLekPc1bkecBDf+CLRU3/uzL0gu2PaRFfYb+EKxQyX/OS77C3RHU7kVaDNal4U0fTMh1wqPiylLJATLg==" workbookSaltValue="41D3HIKiqGVR9MiasozHS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<sst xmlns="http://schemas.openxmlformats.org/spreadsheetml/2006/main" xmlns:r="http://schemas.openxmlformats.org/officeDocument/2006/relationships" count="115" uniqueCount="115">
  <si>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2"/>
  </si>
  <si>
    <t>人口（人）</t>
    <rPh sb="0" eb="2">
      <t>ジンコウ</t>
    </rPh>
    <rPh sb="3" eb="4">
      <t>ヒト</t>
    </rPh>
    <phoneticPr fontId="2"/>
  </si>
  <si>
    <t>業務名</t>
    <rPh sb="2" eb="3">
      <t>メイ</t>
    </rPh>
    <phoneticPr fontId="2"/>
  </si>
  <si>
    <t>事業名</t>
  </si>
  <si>
    <t>事業CD</t>
    <rPh sb="0" eb="2">
      <t>ジギョウ</t>
    </rPh>
    <phoneticPr fontId="2"/>
  </si>
  <si>
    <t>業種CD</t>
    <rPh sb="0" eb="2">
      <t>ギョウシュ</t>
    </rPh>
    <phoneticPr fontId="2"/>
  </si>
  <si>
    <t>管理者の情報</t>
    <rPh sb="0" eb="3">
      <t>カンリシャ</t>
    </rPh>
    <rPh sb="4" eb="6">
      <t>ジョウホウ</t>
    </rPh>
    <phoneticPr fontId="2"/>
  </si>
  <si>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</si>
  <si>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</si>
  <si>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2"/>
  </si>
  <si>
    <t>1⑤</t>
  </si>
  <si>
    <t>業種名</t>
    <rPh sb="2" eb="3">
      <t>メイ</t>
    </rPh>
    <phoneticPr fontId="2"/>
  </si>
  <si>
    <t>特定環境保全公共下水道</t>
  </si>
  <si>
    <t>■</t>
  </si>
  <si>
    <t>類似団体区分</t>
    <rPh sb="4" eb="6">
      <t>クブン</t>
    </rPh>
    <phoneticPr fontId="2"/>
  </si>
  <si>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</si>
  <si>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</si>
  <si>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2"/>
  </si>
  <si>
    <t>グラフ凡例</t>
    <rPh sb="3" eb="5">
      <t>ハンレイ</t>
    </rPh>
    <phoneticPr fontId="2"/>
  </si>
  <si>
    <t>大項目</t>
    <rPh sb="0" eb="3">
      <t>ダイコウモク</t>
    </rPh>
    <phoneticPr fontId="2"/>
  </si>
  <si>
    <t>当該団体値（当該値）</t>
    <rPh sb="2" eb="4">
      <t>ダンタイ</t>
    </rPh>
    <phoneticPr fontId="2"/>
  </si>
  <si>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</si>
  <si>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</si>
  <si>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</si>
  <si>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</si>
  <si>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2"/>
  </si>
  <si>
    <t>1. 経営の健全性・効率性</t>
  </si>
  <si>
    <t>有収率(％)</t>
    <rPh sb="0" eb="1">
      <t>ユウ</t>
    </rPh>
    <rPh sb="1" eb="3">
      <t>シュウリツ</t>
    </rPh>
    <phoneticPr fontId="2"/>
  </si>
  <si>
    <t>③流動比率(％)</t>
    <rPh sb="1" eb="3">
      <t>リュウドウ</t>
    </rPh>
    <rPh sb="3" eb="5">
      <t>ヒリツ</t>
    </rPh>
    <phoneticPr fontId="2"/>
  </si>
  <si>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</si>
  <si>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</si>
  <si>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</si>
  <si>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1⑧</t>
  </si>
  <si>
    <t>年度</t>
    <rPh sb="0" eb="2">
      <t>ネンド</t>
    </rPh>
    <phoneticPr fontId="2"/>
  </si>
  <si>
    <t>－</t>
  </si>
  <si>
    <t>類似団体平均値（平均値）</t>
  </si>
  <si>
    <t>2①</t>
  </si>
  <si>
    <t>【】</t>
  </si>
  <si>
    <t xml:space="preserve">　本市の特定環境保全公共下水道事業は、栄処理区と下田処理区に分かれている。
　栄処理区は平成７年度、下田処理区は平成５年度に事業認可を受け、処理場建設工事、幹線工事、面整備を実施してきた。現在も、両処理区とも整備を進めている途中であり、普及率は低い状況である。
　①経常収支比率が100％を下回っているが、これは一般会計繰入金の事業間（公共下水道・特定環境保全公共下水道・農業集落排水）調整が要因であり、全事業合計では100％を超えている。しかし、実際には一般会計からの基準外繰入金により収支均衡が図られているため、経営状況は依然として健全とは言えない状況である。
　③流動比率については、経費に占める償還元金の割合が高いことと、償還については繰入金に依拠していることから、類似団体よりも下回っている。そのため、支払能力を高めるための経営を図る必要がある。
　また、普及率及び接続率が低く、⑦施設利用率及び⑧水洗化率が低いことからも、接続率向上に向けた対策を進めるとともに、適切な施設投資規模についても引き続き検証していく。
</t>
    <rPh sb="1" eb="2">
      <t>ホン</t>
    </rPh>
    <rPh sb="2" eb="3">
      <t>シ</t>
    </rPh>
    <rPh sb="4" eb="6">
      <t>トクテイ</t>
    </rPh>
    <rPh sb="6" eb="8">
      <t>カンキョウ</t>
    </rPh>
    <rPh sb="8" eb="10">
      <t>ホゼン</t>
    </rPh>
    <rPh sb="10" eb="12">
      <t>コウキョウ</t>
    </rPh>
    <rPh sb="12" eb="15">
      <t>ゲスイドウ</t>
    </rPh>
    <rPh sb="15" eb="17">
      <t>ジギョウ</t>
    </rPh>
    <rPh sb="19" eb="20">
      <t>サカエ</t>
    </rPh>
    <rPh sb="20" eb="22">
      <t>ショリ</t>
    </rPh>
    <rPh sb="22" eb="23">
      <t>ク</t>
    </rPh>
    <rPh sb="24" eb="26">
      <t>シタダ</t>
    </rPh>
    <rPh sb="26" eb="28">
      <t>ショリ</t>
    </rPh>
    <rPh sb="28" eb="29">
      <t>ク</t>
    </rPh>
    <rPh sb="30" eb="31">
      <t>ワ</t>
    </rPh>
    <rPh sb="39" eb="40">
      <t>サカエ</t>
    </rPh>
    <rPh sb="40" eb="42">
      <t>ショリ</t>
    </rPh>
    <rPh sb="42" eb="43">
      <t>ク</t>
    </rPh>
    <rPh sb="44" eb="46">
      <t>ヘイセイ</t>
    </rPh>
    <rPh sb="47" eb="49">
      <t>ネンド</t>
    </rPh>
    <rPh sb="50" eb="52">
      <t>シタダ</t>
    </rPh>
    <rPh sb="52" eb="54">
      <t>ショリ</t>
    </rPh>
    <rPh sb="54" eb="55">
      <t>ク</t>
    </rPh>
    <rPh sb="56" eb="58">
      <t>ヘイセイ</t>
    </rPh>
    <rPh sb="59" eb="61">
      <t>ネンド</t>
    </rPh>
    <rPh sb="62" eb="64">
      <t>ジギョウ</t>
    </rPh>
    <rPh sb="64" eb="66">
      <t>ニンカ</t>
    </rPh>
    <rPh sb="67" eb="68">
      <t>ウ</t>
    </rPh>
    <rPh sb="70" eb="73">
      <t>ショリジョウ</t>
    </rPh>
    <rPh sb="73" eb="75">
      <t>ケンセツ</t>
    </rPh>
    <rPh sb="75" eb="77">
      <t>コウジ</t>
    </rPh>
    <rPh sb="78" eb="80">
      <t>カンセン</t>
    </rPh>
    <rPh sb="80" eb="82">
      <t>コウジ</t>
    </rPh>
    <rPh sb="83" eb="84">
      <t>メン</t>
    </rPh>
    <rPh sb="84" eb="86">
      <t>セイビ</t>
    </rPh>
    <rPh sb="87" eb="89">
      <t>ジッシ</t>
    </rPh>
    <rPh sb="94" eb="96">
      <t>ゲンザイ</t>
    </rPh>
    <rPh sb="98" eb="99">
      <t>リョウ</t>
    </rPh>
    <rPh sb="99" eb="101">
      <t>ショリ</t>
    </rPh>
    <rPh sb="101" eb="102">
      <t>ク</t>
    </rPh>
    <rPh sb="104" eb="106">
      <t>セイビ</t>
    </rPh>
    <rPh sb="107" eb="108">
      <t>スス</t>
    </rPh>
    <rPh sb="112" eb="114">
      <t>トチュウ</t>
    </rPh>
    <rPh sb="118" eb="120">
      <t>フキュウ</t>
    </rPh>
    <rPh sb="120" eb="121">
      <t>リツ</t>
    </rPh>
    <rPh sb="122" eb="123">
      <t>ヒク</t>
    </rPh>
    <rPh sb="124" eb="126">
      <t>ジョウキョウ</t>
    </rPh>
    <phoneticPr fontId="13"/>
  </si>
  <si>
    <t>分析欄</t>
    <rPh sb="0" eb="2">
      <t>ブンセキ</t>
    </rPh>
    <rPh sb="2" eb="3">
      <t>ラン</t>
    </rPh>
    <phoneticPr fontId="2"/>
  </si>
  <si>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</si>
  <si>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</si>
  <si>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</si>
  <si>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</si>
  <si>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</si>
  <si>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</si>
  <si>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</si>
  <si>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</si>
  <si>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</si>
  <si>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</si>
  <si>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</si>
  <si>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</si>
  <si>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</si>
  <si>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</si>
  <si>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2"/>
  </si>
  <si>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</si>
  <si>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</si>
  <si>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</si>
  <si>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</si>
  <si>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</si>
  <si>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</si>
  <si>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</si>
  <si>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④企業債残高対事業規模比率(％)</t>
  </si>
  <si>
    <t>⑥汚水処理原価(円)</t>
    <rPh sb="1" eb="3">
      <t>オスイ</t>
    </rPh>
    <rPh sb="3" eb="5">
      <t>ショリ</t>
    </rPh>
    <rPh sb="5" eb="7">
      <t>ゲンカ</t>
    </rPh>
    <rPh sb="8" eb="9">
      <t>エン</t>
    </rPh>
    <phoneticPr fontId="2"/>
  </si>
  <si>
    <t>⑦施設利用率(％)</t>
    <rPh sb="1" eb="3">
      <t>シセツ</t>
    </rPh>
    <rPh sb="3" eb="6">
      <t>リヨウリツ</t>
    </rPh>
    <phoneticPr fontId="2"/>
  </si>
  <si>
    <t>人口密度</t>
    <rPh sb="0" eb="2">
      <t>ジンコウ</t>
    </rPh>
    <rPh sb="2" eb="4">
      <t>ミツド</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</si>
  <si>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</si>
  <si>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</si>
  <si>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</si>
  <si>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</si>
  <si>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</si>
  <si>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</si>
  <si>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</si>
  <si>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</si>
  <si>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</si>
  <si>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</si>
  <si>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</si>
  <si>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</si>
  <si>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</si>
  <si>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</si>
  <si>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</si>
  <si>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</si>
  <si>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</si>
  <si>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</si>
  <si>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</si>
  <si>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</si>
  <si>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</si>
  <si>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</si>
  <si>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</si>
  <si>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</si>
  <si>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</si>
  <si>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全国平均</t>
  </si>
  <si>
    <t>類似団体平均(N-3)</t>
  </si>
  <si>
    <t>類似団体平均(N-2)</t>
  </si>
  <si>
    <t>類似団体平均(N-1)</t>
  </si>
  <si>
    <t>類似団体平均(N)</t>
  </si>
  <si>
    <t>参照用</t>
    <rPh sb="0" eb="3">
      <t>サンショウヨウ</t>
    </rPh>
    <phoneticPr fontId="2"/>
  </si>
  <si>
    <t>新潟県　三条市</t>
  </si>
  <si>
    <t>法適用</t>
  </si>
  <si>
    <t>下水道事業</t>
  </si>
  <si>
    <t>D2</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</si>
  <si>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</si>
  <si>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</si>
  <si>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</si>
  <si>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</si>
  <si>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</si>
  <si>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</si>
  <si>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</si>
  <si>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</si>
  <si>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</si>
  <si>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</si>
  <si>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</si>
  <si>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</si>
  <si>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　現在、整備を進めている状況であり、現時点では老朽化した施設はない状態である。しかし、類似団体に比べると低いものの、①有形固定資産減価償却率も年々上昇しており、今後の管渠の老朽化にも備えて、将来を見据えた計画的な老朽化対策が必要となる。</t>
    <rPh sb="1" eb="3">
      <t>ゲンザイ</t>
    </rPh>
    <rPh sb="4" eb="6">
      <t>セイビ</t>
    </rPh>
    <rPh sb="7" eb="8">
      <t>スス</t>
    </rPh>
    <rPh sb="12" eb="14">
      <t>ジョウキョウ</t>
    </rPh>
    <rPh sb="18" eb="21">
      <t>ゲンジテン</t>
    </rPh>
    <rPh sb="23" eb="26">
      <t>ロウキュウカ</t>
    </rPh>
    <rPh sb="28" eb="30">
      <t>シセツ</t>
    </rPh>
    <rPh sb="33" eb="35">
      <t>ジョウタイ</t>
    </rPh>
    <rPh sb="43" eb="45">
      <t>ルイジ</t>
    </rPh>
    <rPh sb="45" eb="47">
      <t>ダンタイ</t>
    </rPh>
    <rPh sb="48" eb="49">
      <t>クラ</t>
    </rPh>
    <rPh sb="52" eb="53">
      <t>ヒク</t>
    </rPh>
    <rPh sb="59" eb="61">
      <t>ユウケイ</t>
    </rPh>
    <rPh sb="61" eb="65">
      <t>コテイシサン</t>
    </rPh>
    <rPh sb="65" eb="67">
      <t>ゲンカ</t>
    </rPh>
    <rPh sb="67" eb="69">
      <t>ショウキャク</t>
    </rPh>
    <rPh sb="69" eb="70">
      <t>リツ</t>
    </rPh>
    <rPh sb="71" eb="73">
      <t>ネンネン</t>
    </rPh>
    <rPh sb="73" eb="75">
      <t>ジョウショウ</t>
    </rPh>
    <rPh sb="80" eb="82">
      <t>コンゴ</t>
    </rPh>
    <rPh sb="83" eb="84">
      <t>カン</t>
    </rPh>
    <rPh sb="84" eb="85">
      <t>キョ</t>
    </rPh>
    <rPh sb="86" eb="89">
      <t>ロウキュウカ</t>
    </rPh>
    <rPh sb="91" eb="92">
      <t>ソナ</t>
    </rPh>
    <rPh sb="95" eb="97">
      <t>ショウライ</t>
    </rPh>
    <rPh sb="98" eb="100">
      <t>ミス</t>
    </rPh>
    <rPh sb="102" eb="105">
      <t>ケイカクテキ</t>
    </rPh>
    <rPh sb="106" eb="109">
      <t>ロウキュウカ</t>
    </rPh>
    <rPh sb="109" eb="111">
      <t>タイサク</t>
    </rPh>
    <rPh sb="112" eb="114">
      <t>ヒツヨウ</t>
    </rPh>
    <phoneticPr fontId="13"/>
  </si>
  <si>
    <t>　人口減少や少子高齢化による地域社会構造の変化に対応するとともに、健全な下水道事業経営を目指すため、平成28年度に策定した「三条市汚水処理施設整備構想」を基に着実に整備を進めていく。
　供用開始済の地区においては、戸別訪問等により下水道接続を促進し、施設利用率の向上に努め、安定的な収益を確保する取組を行っていく必要がある。
　また、予算の弾力条項規定の適用や建設改良費予算の繰越手続の簡素化など予算執行の弾力化を図るとともに、ストックやコスト情報を明確にし、下水道事業会計の実態をこれまで以上に把握するため、令和２年度より財務会計部門において法適用事業（公営企業会計）へ移行している。</t>
    <rPh sb="1" eb="3">
      <t>ジンコウ</t>
    </rPh>
    <rPh sb="3" eb="5">
      <t>ゲンショウ</t>
    </rPh>
    <rPh sb="6" eb="8">
      <t>ショウシ</t>
    </rPh>
    <rPh sb="8" eb="11">
      <t>コウレイカ</t>
    </rPh>
    <rPh sb="14" eb="16">
      <t>チイキ</t>
    </rPh>
    <rPh sb="16" eb="18">
      <t>シャカイ</t>
    </rPh>
    <rPh sb="18" eb="20">
      <t>コウゾウ</t>
    </rPh>
    <rPh sb="21" eb="23">
      <t>ヘンカ</t>
    </rPh>
    <rPh sb="24" eb="26">
      <t>タイオウ</t>
    </rPh>
    <rPh sb="33" eb="35">
      <t>ケンゼン</t>
    </rPh>
    <rPh sb="36" eb="39">
      <t>ゲスイドウ</t>
    </rPh>
    <rPh sb="39" eb="41">
      <t>ジギョウ</t>
    </rPh>
    <rPh sb="41" eb="43">
      <t>ケイエイ</t>
    </rPh>
    <rPh sb="44" eb="46">
      <t>メザ</t>
    </rPh>
    <rPh sb="50" eb="52">
      <t>ヘイセイ</t>
    </rPh>
    <rPh sb="54" eb="56">
      <t>ネンド</t>
    </rPh>
    <rPh sb="57" eb="59">
      <t>サクテイ</t>
    </rPh>
    <rPh sb="62" eb="65">
      <t>サンジョウシ</t>
    </rPh>
    <rPh sb="65" eb="67">
      <t>オスイ</t>
    </rPh>
    <rPh sb="67" eb="69">
      <t>ショリ</t>
    </rPh>
    <rPh sb="69" eb="71">
      <t>シセツ</t>
    </rPh>
    <rPh sb="71" eb="73">
      <t>セイビ</t>
    </rPh>
    <rPh sb="73" eb="75">
      <t>コウソウ</t>
    </rPh>
    <rPh sb="77" eb="78">
      <t>モト</t>
    </rPh>
    <rPh sb="79" eb="81">
      <t>チャクジツ</t>
    </rPh>
    <rPh sb="82" eb="84">
      <t>セイビ</t>
    </rPh>
    <rPh sb="85" eb="86">
      <t>スス</t>
    </rPh>
    <rPh sb="167" eb="169">
      <t>ヨサン</t>
    </rPh>
    <rPh sb="170" eb="172">
      <t>ダンリョク</t>
    </rPh>
    <rPh sb="172" eb="174">
      <t>ジョウコウ</t>
    </rPh>
    <rPh sb="174" eb="176">
      <t>キテイ</t>
    </rPh>
    <rPh sb="177" eb="179">
      <t>テキヨウ</t>
    </rPh>
    <rPh sb="180" eb="182">
      <t>ケンセツ</t>
    </rPh>
    <rPh sb="182" eb="184">
      <t>カイリョウ</t>
    </rPh>
    <rPh sb="184" eb="185">
      <t>ヒ</t>
    </rPh>
    <rPh sb="185" eb="187">
      <t>ヨサン</t>
    </rPh>
    <rPh sb="188" eb="190">
      <t>クリコシ</t>
    </rPh>
    <rPh sb="190" eb="192">
      <t>テツヅキ</t>
    </rPh>
    <rPh sb="193" eb="196">
      <t>カンソカ</t>
    </rPh>
    <rPh sb="198" eb="200">
      <t>ヨサン</t>
    </rPh>
    <rPh sb="200" eb="202">
      <t>シッコウ</t>
    </rPh>
    <rPh sb="203" eb="206">
      <t>ダンリョクカ</t>
    </rPh>
    <rPh sb="207" eb="208">
      <t>ハカ</t>
    </rPh>
    <rPh sb="222" eb="224">
      <t>ジョウホウ</t>
    </rPh>
    <rPh sb="225" eb="227">
      <t>メイカク</t>
    </rPh>
    <rPh sb="230" eb="233">
      <t>ゲスイドウ</t>
    </rPh>
    <rPh sb="233" eb="235">
      <t>ジギョウ</t>
    </rPh>
    <rPh sb="235" eb="237">
      <t>カイケイ</t>
    </rPh>
    <rPh sb="238" eb="240">
      <t>ジッタイ</t>
    </rPh>
    <rPh sb="245" eb="247">
      <t>イジョウ</t>
    </rPh>
    <rPh sb="248" eb="250">
      <t>ハアク</t>
    </rPh>
    <rPh sb="262" eb="264">
      <t>ザイム</t>
    </rPh>
    <rPh sb="264" eb="266">
      <t>カイケイ</t>
    </rPh>
    <rPh sb="272" eb="273">
      <t>ホウ</t>
    </rPh>
    <rPh sb="273" eb="275">
      <t>テキヨウ</t>
    </rPh>
    <rPh sb="278" eb="280">
      <t>コウエイ</t>
    </rPh>
    <rPh sb="280" eb="282">
      <t>キギョウ</t>
    </rPh>
    <rPh sb="282" eb="284">
      <t>カイケイ</t>
    </rPh>
    <rPh sb="286" eb="288">
      <t>イコウ</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</si>
</sst>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9" fillId="0" borderId="0" xfId="0" applyFont="1">
      <alignment vertical="center"/>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left" vertical="center"/>
    </xf>
    <xf numFmtId="0" fontId="6"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3"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43.53</c:v>
                </c:pt>
                <c:pt idx="3">
                  <c:v>42.85</c:v>
                </c:pt>
                <c:pt idx="4">
                  <c:v>43.61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68.62</c:v>
                </c:pt>
                <c:pt idx="3">
                  <c:v>69.73</c:v>
                </c:pt>
                <c:pt idx="4">
                  <c:v>70.58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109.15</c:v>
                </c:pt>
                <c:pt idx="3">
                  <c:v>101.3</c:v>
                </c:pt>
                <c:pt idx="4">
                  <c:v>99.69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105.78</c:v>
                </c:pt>
                <c:pt idx="3">
                  <c:v>106.09</c:v>
                </c:pt>
                <c:pt idx="4">
                  <c:v>106.44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3.47</c:v>
                </c:pt>
                <c:pt idx="3">
                  <c:v>5.79</c:v>
                </c:pt>
                <c:pt idx="4">
                  <c:v>8.59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21.36</c:v>
                </c:pt>
                <c:pt idx="3">
                  <c:v>22.79</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63.96</c:v>
                </c:pt>
                <c:pt idx="3">
                  <c:v>69.42</c:v>
                </c:pt>
                <c:pt idx="4">
                  <c:v>72.86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21.34</c:v>
                </c:pt>
                <c:pt idx="3">
                  <c:v>22.79</c:v>
                </c:pt>
                <c:pt idx="4">
                  <c:v>13.77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44.24</c:v>
                </c:pt>
                <c:pt idx="3">
                  <c:v>43.07</c:v>
                </c:pt>
                <c:pt idx="4">
                  <c:v>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1742.58</c:v>
                </c:pt>
                <c:pt idx="3">
                  <c:v>904.78</c:v>
                </c:pt>
                <c:pt idx="4">
                  <c:v>614.87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78.959999999999994</c:v>
                </c:pt>
                <c:pt idx="3">
                  <c:v>85.35</c:v>
                </c:pt>
                <c:pt idx="4">
                  <c:v>76.73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233.95</c:v>
                </c:pt>
                <c:pt idx="3">
                  <c:v>217.59</c:v>
                </c:pt>
                <c:pt idx="4">
                  <c:v>242.49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 Id="rId10" Type="http://schemas.openxmlformats.org/officeDocument/2006/relationships/chart" Target="../charts/chart10.xml" />
  <Relationship Id="rId11" Type="http://schemas.openxmlformats.org/officeDocument/2006/relationships/chart" Target="../charts/chart11.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J19"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新潟県　三条市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93403</v>
      </c>
      <c r="AM8" s="21"/>
      <c r="AN8" s="21"/>
      <c r="AO8" s="21"/>
      <c r="AP8" s="21"/>
      <c r="AQ8" s="21"/>
      <c r="AR8" s="21"/>
      <c r="AS8" s="21"/>
      <c r="AT8" s="7">
        <f>データ!T6</f>
        <v>431.97</v>
      </c>
      <c r="AU8" s="7"/>
      <c r="AV8" s="7"/>
      <c r="AW8" s="7"/>
      <c r="AX8" s="7"/>
      <c r="AY8" s="7"/>
      <c r="AZ8" s="7"/>
      <c r="BA8" s="7"/>
      <c r="BB8" s="7">
        <f>データ!U6</f>
        <v>216.23</v>
      </c>
      <c r="BC8" s="7"/>
      <c r="BD8" s="7"/>
      <c r="BE8" s="7"/>
      <c r="BF8" s="7"/>
      <c r="BG8" s="7"/>
      <c r="BH8" s="7"/>
      <c r="BI8" s="7"/>
      <c r="BJ8" s="3"/>
      <c r="BK8" s="3"/>
      <c r="BL8" s="27" t="s">
        <v>13</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48.41</v>
      </c>
      <c r="J10" s="7"/>
      <c r="K10" s="7"/>
      <c r="L10" s="7"/>
      <c r="M10" s="7"/>
      <c r="N10" s="7"/>
      <c r="O10" s="7"/>
      <c r="P10" s="7">
        <f>データ!P6</f>
        <v>6.92</v>
      </c>
      <c r="Q10" s="7"/>
      <c r="R10" s="7"/>
      <c r="S10" s="7"/>
      <c r="T10" s="7"/>
      <c r="U10" s="7"/>
      <c r="V10" s="7"/>
      <c r="W10" s="7">
        <f>データ!Q6</f>
        <v>95.27</v>
      </c>
      <c r="X10" s="7"/>
      <c r="Y10" s="7"/>
      <c r="Z10" s="7"/>
      <c r="AA10" s="7"/>
      <c r="AB10" s="7"/>
      <c r="AC10" s="7"/>
      <c r="AD10" s="21">
        <f>データ!R6</f>
        <v>3795</v>
      </c>
      <c r="AE10" s="21"/>
      <c r="AF10" s="21"/>
      <c r="AG10" s="21"/>
      <c r="AH10" s="21"/>
      <c r="AI10" s="21"/>
      <c r="AJ10" s="21"/>
      <c r="AK10" s="2"/>
      <c r="AL10" s="21">
        <f>データ!V6</f>
        <v>6434</v>
      </c>
      <c r="AM10" s="21"/>
      <c r="AN10" s="21"/>
      <c r="AO10" s="21"/>
      <c r="AP10" s="21"/>
      <c r="AQ10" s="21"/>
      <c r="AR10" s="21"/>
      <c r="AS10" s="21"/>
      <c r="AT10" s="7">
        <f>データ!W6</f>
        <v>3.8</v>
      </c>
      <c r="AU10" s="7"/>
      <c r="AV10" s="7"/>
      <c r="AW10" s="7"/>
      <c r="AX10" s="7"/>
      <c r="AY10" s="7"/>
      <c r="AZ10" s="7"/>
      <c r="BA10" s="7"/>
      <c r="BB10" s="7">
        <f>データ!X6</f>
        <v>1693.16</v>
      </c>
      <c r="BC10" s="7"/>
      <c r="BD10" s="7"/>
      <c r="BE10" s="7"/>
      <c r="BF10" s="7"/>
      <c r="BG10" s="7"/>
      <c r="BH10" s="7"/>
      <c r="BI10" s="7"/>
      <c r="BJ10" s="2"/>
      <c r="BK10" s="2"/>
      <c r="BL10" s="29" t="s">
        <v>37</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38</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45</v>
      </c>
      <c r="F84" s="12" t="s">
        <v>47</v>
      </c>
      <c r="G84" s="12" t="s">
        <v>48</v>
      </c>
      <c r="H84" s="12" t="s">
        <v>42</v>
      </c>
      <c r="I84" s="12" t="s">
        <v>10</v>
      </c>
      <c r="J84" s="12" t="s">
        <v>49</v>
      </c>
      <c r="K84" s="12" t="s">
        <v>50</v>
      </c>
      <c r="L84" s="12" t="s">
        <v>32</v>
      </c>
      <c r="M84" s="12" t="s">
        <v>36</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kneer8cGABJbWfPjTPJ25XDwluwFpf389dfoNAjMP1vFVKe6xtNXkk2vcnkYf0f/yV0ZTS1Cza+cE3A8kDcVvA==" saltValue="m2qv7T1qfOq4FxCWhvN5b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33</v>
      </c>
      <c r="C3" s="58" t="s">
        <v>58</v>
      </c>
      <c r="D3" s="58" t="s">
        <v>59</v>
      </c>
      <c r="E3" s="58" t="s">
        <v>5</v>
      </c>
      <c r="F3" s="58" t="s">
        <v>4</v>
      </c>
      <c r="G3" s="58" t="s">
        <v>25</v>
      </c>
      <c r="H3" s="65" t="s">
        <v>60</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57</v>
      </c>
      <c r="I5" s="67" t="s">
        <v>71</v>
      </c>
      <c r="J5" s="67" t="s">
        <v>72</v>
      </c>
      <c r="K5" s="67" t="s">
        <v>73</v>
      </c>
      <c r="L5" s="67" t="s">
        <v>74</v>
      </c>
      <c r="M5" s="67" t="s">
        <v>6</v>
      </c>
      <c r="N5" s="67" t="s">
        <v>75</v>
      </c>
      <c r="O5" s="67" t="s">
        <v>76</v>
      </c>
      <c r="P5" s="67" t="s">
        <v>77</v>
      </c>
      <c r="Q5" s="67" t="s">
        <v>78</v>
      </c>
      <c r="R5" s="67" t="s">
        <v>79</v>
      </c>
      <c r="S5" s="67" t="s">
        <v>80</v>
      </c>
      <c r="T5" s="67" t="s">
        <v>81</v>
      </c>
      <c r="U5" s="67" t="s">
        <v>65</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44</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8" s="55" customFormat="1">
      <c r="A6" s="56" t="s">
        <v>96</v>
      </c>
      <c r="B6" s="61">
        <f t="shared" ref="B6:X6" si="1">B7</f>
        <v>2022</v>
      </c>
      <c r="C6" s="61">
        <f t="shared" si="1"/>
        <v>152048</v>
      </c>
      <c r="D6" s="61">
        <f t="shared" si="1"/>
        <v>46</v>
      </c>
      <c r="E6" s="61">
        <f t="shared" si="1"/>
        <v>17</v>
      </c>
      <c r="F6" s="61">
        <f t="shared" si="1"/>
        <v>4</v>
      </c>
      <c r="G6" s="61">
        <f t="shared" si="1"/>
        <v>0</v>
      </c>
      <c r="H6" s="61" t="str">
        <f t="shared" si="1"/>
        <v>新潟県　三条市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48.41</v>
      </c>
      <c r="P6" s="70">
        <f t="shared" si="1"/>
        <v>6.92</v>
      </c>
      <c r="Q6" s="70">
        <f t="shared" si="1"/>
        <v>95.27</v>
      </c>
      <c r="R6" s="70">
        <f t="shared" si="1"/>
        <v>3795</v>
      </c>
      <c r="S6" s="70">
        <f t="shared" si="1"/>
        <v>93403</v>
      </c>
      <c r="T6" s="70">
        <f t="shared" si="1"/>
        <v>431.97</v>
      </c>
      <c r="U6" s="70">
        <f t="shared" si="1"/>
        <v>216.23</v>
      </c>
      <c r="V6" s="70">
        <f t="shared" si="1"/>
        <v>6434</v>
      </c>
      <c r="W6" s="70">
        <f t="shared" si="1"/>
        <v>3.8</v>
      </c>
      <c r="X6" s="70">
        <f t="shared" si="1"/>
        <v>1693.16</v>
      </c>
      <c r="Y6" s="78" t="str">
        <f t="shared" ref="Y6:AH6" si="2">IF(Y7="",NA(),Y7)</f>
        <v>-</v>
      </c>
      <c r="Z6" s="78" t="str">
        <f t="shared" si="2"/>
        <v>-</v>
      </c>
      <c r="AA6" s="78">
        <f t="shared" si="2"/>
        <v>109.15</v>
      </c>
      <c r="AB6" s="78">
        <f t="shared" si="2"/>
        <v>101.3</v>
      </c>
      <c r="AC6" s="78">
        <f t="shared" si="2"/>
        <v>99.69</v>
      </c>
      <c r="AD6" s="78" t="str">
        <f t="shared" si="2"/>
        <v>-</v>
      </c>
      <c r="AE6" s="78" t="str">
        <f t="shared" si="2"/>
        <v>-</v>
      </c>
      <c r="AF6" s="78">
        <f t="shared" si="2"/>
        <v>105.78</v>
      </c>
      <c r="AG6" s="78">
        <f t="shared" si="2"/>
        <v>106.09</v>
      </c>
      <c r="AH6" s="78">
        <f t="shared" si="2"/>
        <v>106.44</v>
      </c>
      <c r="AI6" s="70" t="str">
        <f>IF(AI7="","",IF(AI7="-","【-】","【"&amp;SUBSTITUTE(TEXT(AI7,"#,##0.00"),"-","△")&amp;"】"))</f>
        <v>【104.54】</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63.96</v>
      </c>
      <c r="AR6" s="78">
        <f t="shared" si="3"/>
        <v>69.42</v>
      </c>
      <c r="AS6" s="78">
        <f t="shared" si="3"/>
        <v>72.86</v>
      </c>
      <c r="AT6" s="70" t="str">
        <f>IF(AT7="","",IF(AT7="-","【-】","【"&amp;SUBSTITUTE(TEXT(AT7,"#,##0.00"),"-","△")&amp;"】"))</f>
        <v>【65.93】</v>
      </c>
      <c r="AU6" s="78" t="str">
        <f t="shared" ref="AU6:BD6" si="4">IF(AU7="",NA(),AU7)</f>
        <v>-</v>
      </c>
      <c r="AV6" s="78" t="str">
        <f t="shared" si="4"/>
        <v>-</v>
      </c>
      <c r="AW6" s="78">
        <f t="shared" si="4"/>
        <v>21.34</v>
      </c>
      <c r="AX6" s="78">
        <f t="shared" si="4"/>
        <v>22.79</v>
      </c>
      <c r="AY6" s="78">
        <f t="shared" si="4"/>
        <v>13.77</v>
      </c>
      <c r="AZ6" s="78" t="str">
        <f t="shared" si="4"/>
        <v>-</v>
      </c>
      <c r="BA6" s="78" t="str">
        <f t="shared" si="4"/>
        <v>-</v>
      </c>
      <c r="BB6" s="78">
        <f t="shared" si="4"/>
        <v>44.24</v>
      </c>
      <c r="BC6" s="78">
        <f t="shared" si="4"/>
        <v>43.07</v>
      </c>
      <c r="BD6" s="78">
        <f t="shared" si="4"/>
        <v>45.42</v>
      </c>
      <c r="BE6" s="70" t="str">
        <f>IF(BE7="","",IF(BE7="-","【-】","【"&amp;SUBSTITUTE(TEXT(BE7,"#,##0.00"),"-","△")&amp;"】"))</f>
        <v>【44.25】</v>
      </c>
      <c r="BF6" s="78" t="str">
        <f t="shared" ref="BF6:BO6" si="5">IF(BF7="",NA(),BF7)</f>
        <v>-</v>
      </c>
      <c r="BG6" s="78" t="str">
        <f t="shared" si="5"/>
        <v>-</v>
      </c>
      <c r="BH6" s="78">
        <f t="shared" si="5"/>
        <v>1742.58</v>
      </c>
      <c r="BI6" s="78">
        <f t="shared" si="5"/>
        <v>904.78</v>
      </c>
      <c r="BJ6" s="78">
        <f t="shared" si="5"/>
        <v>614.87</v>
      </c>
      <c r="BK6" s="78" t="str">
        <f t="shared" si="5"/>
        <v>-</v>
      </c>
      <c r="BL6" s="78" t="str">
        <f t="shared" si="5"/>
        <v>-</v>
      </c>
      <c r="BM6" s="78">
        <f t="shared" si="5"/>
        <v>1258.43</v>
      </c>
      <c r="BN6" s="78">
        <f t="shared" si="5"/>
        <v>1163.75</v>
      </c>
      <c r="BO6" s="78">
        <f t="shared" si="5"/>
        <v>1195.47</v>
      </c>
      <c r="BP6" s="70" t="str">
        <f>IF(BP7="","",IF(BP7="-","【-】","【"&amp;SUBSTITUTE(TEXT(BP7,"#,##0.00"),"-","△")&amp;"】"))</f>
        <v>【1,182.11】</v>
      </c>
      <c r="BQ6" s="78" t="str">
        <f t="shared" ref="BQ6:BZ6" si="6">IF(BQ7="",NA(),BQ7)</f>
        <v>-</v>
      </c>
      <c r="BR6" s="78" t="str">
        <f t="shared" si="6"/>
        <v>-</v>
      </c>
      <c r="BS6" s="78">
        <f t="shared" si="6"/>
        <v>78.959999999999994</v>
      </c>
      <c r="BT6" s="78">
        <f t="shared" si="6"/>
        <v>85.35</v>
      </c>
      <c r="BU6" s="78">
        <f t="shared" si="6"/>
        <v>76.73</v>
      </c>
      <c r="BV6" s="78" t="str">
        <f t="shared" si="6"/>
        <v>-</v>
      </c>
      <c r="BW6" s="78" t="str">
        <f t="shared" si="6"/>
        <v>-</v>
      </c>
      <c r="BX6" s="78">
        <f t="shared" si="6"/>
        <v>73.36</v>
      </c>
      <c r="BY6" s="78">
        <f t="shared" si="6"/>
        <v>72.599999999999994</v>
      </c>
      <c r="BZ6" s="78">
        <f t="shared" si="6"/>
        <v>69.430000000000007</v>
      </c>
      <c r="CA6" s="70" t="str">
        <f>IF(CA7="","",IF(CA7="-","【-】","【"&amp;SUBSTITUTE(TEXT(CA7,"#,##0.00"),"-","△")&amp;"】"))</f>
        <v>【73.78】</v>
      </c>
      <c r="CB6" s="78" t="str">
        <f t="shared" ref="CB6:CK6" si="7">IF(CB7="",NA(),CB7)</f>
        <v>-</v>
      </c>
      <c r="CC6" s="78" t="str">
        <f t="shared" si="7"/>
        <v>-</v>
      </c>
      <c r="CD6" s="78">
        <f t="shared" si="7"/>
        <v>233.95</v>
      </c>
      <c r="CE6" s="78">
        <f t="shared" si="7"/>
        <v>217.59</v>
      </c>
      <c r="CF6" s="78">
        <f t="shared" si="7"/>
        <v>242.49</v>
      </c>
      <c r="CG6" s="78" t="str">
        <f t="shared" si="7"/>
        <v>-</v>
      </c>
      <c r="CH6" s="78" t="str">
        <f t="shared" si="7"/>
        <v>-</v>
      </c>
      <c r="CI6" s="78">
        <f t="shared" si="7"/>
        <v>224.88</v>
      </c>
      <c r="CJ6" s="78">
        <f t="shared" si="7"/>
        <v>228.64</v>
      </c>
      <c r="CK6" s="78">
        <f t="shared" si="7"/>
        <v>239.46</v>
      </c>
      <c r="CL6" s="70" t="str">
        <f>IF(CL7="","",IF(CL7="-","【-】","【"&amp;SUBSTITUTE(TEXT(CL7,"#,##0.00"),"-","△")&amp;"】"))</f>
        <v>【220.62】</v>
      </c>
      <c r="CM6" s="78" t="str">
        <f t="shared" ref="CM6:CV6" si="8">IF(CM7="",NA(),CM7)</f>
        <v>-</v>
      </c>
      <c r="CN6" s="78" t="str">
        <f t="shared" si="8"/>
        <v>-</v>
      </c>
      <c r="CO6" s="78">
        <f t="shared" si="8"/>
        <v>43.53</v>
      </c>
      <c r="CP6" s="78">
        <f t="shared" si="8"/>
        <v>42.85</v>
      </c>
      <c r="CQ6" s="78">
        <f t="shared" si="8"/>
        <v>43.61</v>
      </c>
      <c r="CR6" s="78" t="str">
        <f t="shared" si="8"/>
        <v>-</v>
      </c>
      <c r="CS6" s="78" t="str">
        <f t="shared" si="8"/>
        <v>-</v>
      </c>
      <c r="CT6" s="78">
        <f t="shared" si="8"/>
        <v>42.4</v>
      </c>
      <c r="CU6" s="78">
        <f t="shared" si="8"/>
        <v>42.28</v>
      </c>
      <c r="CV6" s="78">
        <f t="shared" si="8"/>
        <v>41.06</v>
      </c>
      <c r="CW6" s="70" t="str">
        <f>IF(CW7="","",IF(CW7="-","【-】","【"&amp;SUBSTITUTE(TEXT(CW7,"#,##0.00"),"-","△")&amp;"】"))</f>
        <v>【42.22】</v>
      </c>
      <c r="CX6" s="78" t="str">
        <f t="shared" ref="CX6:DG6" si="9">IF(CX7="",NA(),CX7)</f>
        <v>-</v>
      </c>
      <c r="CY6" s="78" t="str">
        <f t="shared" si="9"/>
        <v>-</v>
      </c>
      <c r="CZ6" s="78">
        <f t="shared" si="9"/>
        <v>68.62</v>
      </c>
      <c r="DA6" s="78">
        <f t="shared" si="9"/>
        <v>69.73</v>
      </c>
      <c r="DB6" s="78">
        <f t="shared" si="9"/>
        <v>70.58</v>
      </c>
      <c r="DC6" s="78" t="str">
        <f t="shared" si="9"/>
        <v>-</v>
      </c>
      <c r="DD6" s="78" t="str">
        <f t="shared" si="9"/>
        <v>-</v>
      </c>
      <c r="DE6" s="78">
        <f t="shared" si="9"/>
        <v>84.19</v>
      </c>
      <c r="DF6" s="78">
        <f t="shared" si="9"/>
        <v>84.34</v>
      </c>
      <c r="DG6" s="78">
        <f t="shared" si="9"/>
        <v>84.34</v>
      </c>
      <c r="DH6" s="70" t="str">
        <f>IF(DH7="","",IF(DH7="-","【-】","【"&amp;SUBSTITUTE(TEXT(DH7,"#,##0.00"),"-","△")&amp;"】"))</f>
        <v>【85.67】</v>
      </c>
      <c r="DI6" s="78" t="str">
        <f t="shared" ref="DI6:DR6" si="10">IF(DI7="",NA(),DI7)</f>
        <v>-</v>
      </c>
      <c r="DJ6" s="78" t="str">
        <f t="shared" si="10"/>
        <v>-</v>
      </c>
      <c r="DK6" s="78">
        <f t="shared" si="10"/>
        <v>3.47</v>
      </c>
      <c r="DL6" s="78">
        <f t="shared" si="10"/>
        <v>5.79</v>
      </c>
      <c r="DM6" s="78">
        <f t="shared" si="10"/>
        <v>8.59</v>
      </c>
      <c r="DN6" s="78" t="str">
        <f t="shared" si="10"/>
        <v>-</v>
      </c>
      <c r="DO6" s="78" t="str">
        <f t="shared" si="10"/>
        <v>-</v>
      </c>
      <c r="DP6" s="78">
        <f t="shared" si="10"/>
        <v>21.36</v>
      </c>
      <c r="DQ6" s="78">
        <f t="shared" si="10"/>
        <v>22.79</v>
      </c>
      <c r="DR6" s="78">
        <f t="shared" si="10"/>
        <v>24.8</v>
      </c>
      <c r="DS6" s="70" t="str">
        <f>IF(DS7="","",IF(DS7="-","【-】","【"&amp;SUBSTITUTE(TEXT(DS7,"#,##0.00"),"-","△")&amp;"】"))</f>
        <v>【28.00】</v>
      </c>
      <c r="DT6" s="78" t="str">
        <f t="shared" ref="DT6:EC6" si="11">IF(DT7="",NA(),DT7)</f>
        <v>-</v>
      </c>
      <c r="DU6" s="78" t="str">
        <f t="shared" si="11"/>
        <v>-</v>
      </c>
      <c r="DV6" s="70">
        <f t="shared" si="11"/>
        <v>0</v>
      </c>
      <c r="DW6" s="70">
        <f t="shared" si="11"/>
        <v>0</v>
      </c>
      <c r="DX6" s="70">
        <f t="shared" si="11"/>
        <v>0</v>
      </c>
      <c r="DY6" s="78" t="str">
        <f t="shared" si="11"/>
        <v>-</v>
      </c>
      <c r="DZ6" s="78" t="str">
        <f t="shared" si="11"/>
        <v>-</v>
      </c>
      <c r="EA6" s="78">
        <f t="shared" si="11"/>
        <v>1.e-002</v>
      </c>
      <c r="EB6" s="78">
        <f t="shared" si="11"/>
        <v>1.e-002</v>
      </c>
      <c r="EC6" s="78">
        <f t="shared" si="11"/>
        <v>2.e-002</v>
      </c>
      <c r="ED6" s="70" t="str">
        <f>IF(ED7="","",IF(ED7="-","【-】","【"&amp;SUBSTITUTE(TEXT(ED7,"#,##0.00"),"-","△")&amp;"】"))</f>
        <v>【0.03】</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0.39</v>
      </c>
      <c r="EM6" s="78">
        <f t="shared" si="12"/>
        <v>0.1</v>
      </c>
      <c r="EN6" s="78">
        <f t="shared" si="12"/>
        <v>8.e-002</v>
      </c>
      <c r="EO6" s="70" t="str">
        <f>IF(EO7="","",IF(EO7="-","【-】","【"&amp;SUBSTITUTE(TEXT(EO7,"#,##0.00"),"-","△")&amp;"】"))</f>
        <v>【0.13】</v>
      </c>
    </row>
    <row r="7" spans="1:148" s="55" customFormat="1">
      <c r="A7" s="56"/>
      <c r="B7" s="62">
        <v>2022</v>
      </c>
      <c r="C7" s="62">
        <v>152048</v>
      </c>
      <c r="D7" s="62">
        <v>46</v>
      </c>
      <c r="E7" s="62">
        <v>17</v>
      </c>
      <c r="F7" s="62">
        <v>4</v>
      </c>
      <c r="G7" s="62">
        <v>0</v>
      </c>
      <c r="H7" s="62" t="s">
        <v>97</v>
      </c>
      <c r="I7" s="62" t="s">
        <v>98</v>
      </c>
      <c r="J7" s="62" t="s">
        <v>99</v>
      </c>
      <c r="K7" s="62" t="s">
        <v>12</v>
      </c>
      <c r="L7" s="62" t="s">
        <v>100</v>
      </c>
      <c r="M7" s="62" t="s">
        <v>101</v>
      </c>
      <c r="N7" s="71" t="s">
        <v>102</v>
      </c>
      <c r="O7" s="71">
        <v>48.41</v>
      </c>
      <c r="P7" s="71">
        <v>6.92</v>
      </c>
      <c r="Q7" s="71">
        <v>95.27</v>
      </c>
      <c r="R7" s="71">
        <v>3795</v>
      </c>
      <c r="S7" s="71">
        <v>93403</v>
      </c>
      <c r="T7" s="71">
        <v>431.97</v>
      </c>
      <c r="U7" s="71">
        <v>216.23</v>
      </c>
      <c r="V7" s="71">
        <v>6434</v>
      </c>
      <c r="W7" s="71">
        <v>3.8</v>
      </c>
      <c r="X7" s="71">
        <v>1693.16</v>
      </c>
      <c r="Y7" s="71" t="s">
        <v>102</v>
      </c>
      <c r="Z7" s="71" t="s">
        <v>102</v>
      </c>
      <c r="AA7" s="71">
        <v>109.15</v>
      </c>
      <c r="AB7" s="71">
        <v>101.3</v>
      </c>
      <c r="AC7" s="71">
        <v>99.69</v>
      </c>
      <c r="AD7" s="71" t="s">
        <v>102</v>
      </c>
      <c r="AE7" s="71" t="s">
        <v>102</v>
      </c>
      <c r="AF7" s="71">
        <v>105.78</v>
      </c>
      <c r="AG7" s="71">
        <v>106.09</v>
      </c>
      <c r="AH7" s="71">
        <v>106.44</v>
      </c>
      <c r="AI7" s="71">
        <v>104.54</v>
      </c>
      <c r="AJ7" s="71" t="s">
        <v>102</v>
      </c>
      <c r="AK7" s="71" t="s">
        <v>102</v>
      </c>
      <c r="AL7" s="71">
        <v>0</v>
      </c>
      <c r="AM7" s="71">
        <v>0</v>
      </c>
      <c r="AN7" s="71">
        <v>0</v>
      </c>
      <c r="AO7" s="71" t="s">
        <v>102</v>
      </c>
      <c r="AP7" s="71" t="s">
        <v>102</v>
      </c>
      <c r="AQ7" s="71">
        <v>63.96</v>
      </c>
      <c r="AR7" s="71">
        <v>69.42</v>
      </c>
      <c r="AS7" s="71">
        <v>72.86</v>
      </c>
      <c r="AT7" s="71">
        <v>65.930000000000007</v>
      </c>
      <c r="AU7" s="71" t="s">
        <v>102</v>
      </c>
      <c r="AV7" s="71" t="s">
        <v>102</v>
      </c>
      <c r="AW7" s="71">
        <v>21.34</v>
      </c>
      <c r="AX7" s="71">
        <v>22.79</v>
      </c>
      <c r="AY7" s="71">
        <v>13.77</v>
      </c>
      <c r="AZ7" s="71" t="s">
        <v>102</v>
      </c>
      <c r="BA7" s="71" t="s">
        <v>102</v>
      </c>
      <c r="BB7" s="71">
        <v>44.24</v>
      </c>
      <c r="BC7" s="71">
        <v>43.07</v>
      </c>
      <c r="BD7" s="71">
        <v>45.42</v>
      </c>
      <c r="BE7" s="71">
        <v>44.25</v>
      </c>
      <c r="BF7" s="71" t="s">
        <v>102</v>
      </c>
      <c r="BG7" s="71" t="s">
        <v>102</v>
      </c>
      <c r="BH7" s="71">
        <v>1742.58</v>
      </c>
      <c r="BI7" s="71">
        <v>904.78</v>
      </c>
      <c r="BJ7" s="71">
        <v>614.87</v>
      </c>
      <c r="BK7" s="71" t="s">
        <v>102</v>
      </c>
      <c r="BL7" s="71" t="s">
        <v>102</v>
      </c>
      <c r="BM7" s="71">
        <v>1258.43</v>
      </c>
      <c r="BN7" s="71">
        <v>1163.75</v>
      </c>
      <c r="BO7" s="71">
        <v>1195.47</v>
      </c>
      <c r="BP7" s="71">
        <v>1182.1099999999999</v>
      </c>
      <c r="BQ7" s="71" t="s">
        <v>102</v>
      </c>
      <c r="BR7" s="71" t="s">
        <v>102</v>
      </c>
      <c r="BS7" s="71">
        <v>78.959999999999994</v>
      </c>
      <c r="BT7" s="71">
        <v>85.35</v>
      </c>
      <c r="BU7" s="71">
        <v>76.73</v>
      </c>
      <c r="BV7" s="71" t="s">
        <v>102</v>
      </c>
      <c r="BW7" s="71" t="s">
        <v>102</v>
      </c>
      <c r="BX7" s="71">
        <v>73.36</v>
      </c>
      <c r="BY7" s="71">
        <v>72.599999999999994</v>
      </c>
      <c r="BZ7" s="71">
        <v>69.430000000000007</v>
      </c>
      <c r="CA7" s="71">
        <v>73.78</v>
      </c>
      <c r="CB7" s="71" t="s">
        <v>102</v>
      </c>
      <c r="CC7" s="71" t="s">
        <v>102</v>
      </c>
      <c r="CD7" s="71">
        <v>233.95</v>
      </c>
      <c r="CE7" s="71">
        <v>217.59</v>
      </c>
      <c r="CF7" s="71">
        <v>242.49</v>
      </c>
      <c r="CG7" s="71" t="s">
        <v>102</v>
      </c>
      <c r="CH7" s="71" t="s">
        <v>102</v>
      </c>
      <c r="CI7" s="71">
        <v>224.88</v>
      </c>
      <c r="CJ7" s="71">
        <v>228.64</v>
      </c>
      <c r="CK7" s="71">
        <v>239.46</v>
      </c>
      <c r="CL7" s="71">
        <v>220.62</v>
      </c>
      <c r="CM7" s="71" t="s">
        <v>102</v>
      </c>
      <c r="CN7" s="71" t="s">
        <v>102</v>
      </c>
      <c r="CO7" s="71">
        <v>43.53</v>
      </c>
      <c r="CP7" s="71">
        <v>42.85</v>
      </c>
      <c r="CQ7" s="71">
        <v>43.61</v>
      </c>
      <c r="CR7" s="71" t="s">
        <v>102</v>
      </c>
      <c r="CS7" s="71" t="s">
        <v>102</v>
      </c>
      <c r="CT7" s="71">
        <v>42.4</v>
      </c>
      <c r="CU7" s="71">
        <v>42.28</v>
      </c>
      <c r="CV7" s="71">
        <v>41.06</v>
      </c>
      <c r="CW7" s="71">
        <v>42.22</v>
      </c>
      <c r="CX7" s="71" t="s">
        <v>102</v>
      </c>
      <c r="CY7" s="71" t="s">
        <v>102</v>
      </c>
      <c r="CZ7" s="71">
        <v>68.62</v>
      </c>
      <c r="DA7" s="71">
        <v>69.73</v>
      </c>
      <c r="DB7" s="71">
        <v>70.58</v>
      </c>
      <c r="DC7" s="71" t="s">
        <v>102</v>
      </c>
      <c r="DD7" s="71" t="s">
        <v>102</v>
      </c>
      <c r="DE7" s="71">
        <v>84.19</v>
      </c>
      <c r="DF7" s="71">
        <v>84.34</v>
      </c>
      <c r="DG7" s="71">
        <v>84.34</v>
      </c>
      <c r="DH7" s="71">
        <v>85.67</v>
      </c>
      <c r="DI7" s="71" t="s">
        <v>102</v>
      </c>
      <c r="DJ7" s="71" t="s">
        <v>102</v>
      </c>
      <c r="DK7" s="71">
        <v>3.47</v>
      </c>
      <c r="DL7" s="71">
        <v>5.79</v>
      </c>
      <c r="DM7" s="71">
        <v>8.59</v>
      </c>
      <c r="DN7" s="71" t="s">
        <v>102</v>
      </c>
      <c r="DO7" s="71" t="s">
        <v>102</v>
      </c>
      <c r="DP7" s="71">
        <v>21.36</v>
      </c>
      <c r="DQ7" s="71">
        <v>22.79</v>
      </c>
      <c r="DR7" s="71">
        <v>24.8</v>
      </c>
      <c r="DS7" s="71">
        <v>28</v>
      </c>
      <c r="DT7" s="71" t="s">
        <v>102</v>
      </c>
      <c r="DU7" s="71" t="s">
        <v>102</v>
      </c>
      <c r="DV7" s="71">
        <v>0</v>
      </c>
      <c r="DW7" s="71">
        <v>0</v>
      </c>
      <c r="DX7" s="71">
        <v>0</v>
      </c>
      <c r="DY7" s="71" t="s">
        <v>102</v>
      </c>
      <c r="DZ7" s="71" t="s">
        <v>102</v>
      </c>
      <c r="EA7" s="71">
        <v>1.e-002</v>
      </c>
      <c r="EB7" s="71">
        <v>1.e-002</v>
      </c>
      <c r="EC7" s="71">
        <v>2.e-002</v>
      </c>
      <c r="ED7" s="71">
        <v>3.e-002</v>
      </c>
      <c r="EE7" s="71" t="s">
        <v>102</v>
      </c>
      <c r="EF7" s="71" t="s">
        <v>102</v>
      </c>
      <c r="EG7" s="71">
        <v>0</v>
      </c>
      <c r="EH7" s="71">
        <v>0</v>
      </c>
      <c r="EI7" s="71">
        <v>0</v>
      </c>
      <c r="EJ7" s="71" t="s">
        <v>102</v>
      </c>
      <c r="EK7" s="71" t="s">
        <v>102</v>
      </c>
      <c r="EL7" s="71">
        <v>0.39</v>
      </c>
      <c r="EM7" s="71">
        <v>0.1</v>
      </c>
      <c r="EN7" s="71">
        <v>8.e-002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2024-01-26T00:51:34Z</vt:filetime>
  </property>
</Properties>
</file>